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luriel.sharepoint.com/sites/EchangesClientsbready/Documents partages/MAJ Cap Performance/Les outils pour les missions EC/new/"/>
    </mc:Choice>
  </mc:AlternateContent>
  <xr:revisionPtr revIDLastSave="3631" documentId="11_BDFB149600BFF93094FBF3511A420B5791290C93" xr6:coauthVersionLast="47" xr6:coauthVersionMax="47" xr10:uidLastSave="{C8493812-6707-4B68-8104-C5EEC09C3D5B}"/>
  <bookViews>
    <workbookView xWindow="-120" yWindow="-120" windowWidth="29040" windowHeight="15720" xr2:uid="{8E62723E-A37F-48F8-B95A-CE9F4CB441D5}"/>
  </bookViews>
  <sheets>
    <sheet name="Accueil-Mode d'emploi" sheetId="6" r:id="rId1"/>
    <sheet name=" " sheetId="43" r:id="rId2"/>
    <sheet name="⚙️Paramètres cabinet" sheetId="5" r:id="rId3"/>
    <sheet name="   " sheetId="48" r:id="rId4"/>
    <sheet name="ℹ️Informations clients" sheetId="4" r:id="rId5"/>
    <sheet name="  " sheetId="47" r:id="rId6"/>
    <sheet name="📅Echéances " sheetId="45" r:id="rId7"/>
    <sheet name="👉" sheetId="46" r:id="rId8"/>
    <sheet name="JANVIER" sheetId="27" r:id="rId9"/>
    <sheet name="FEVRIER" sheetId="49" r:id="rId10"/>
    <sheet name="MARS" sheetId="50" r:id="rId11"/>
    <sheet name="AVRIL" sheetId="51" r:id="rId12"/>
    <sheet name="MAI" sheetId="52" r:id="rId13"/>
    <sheet name="JUIN" sheetId="53" r:id="rId14"/>
    <sheet name="JUILLET" sheetId="54" r:id="rId15"/>
    <sheet name="AOUT" sheetId="55" r:id="rId16"/>
    <sheet name="SEPTEMBRE" sheetId="56" r:id="rId17"/>
    <sheet name="OCTOBRE" sheetId="57" r:id="rId18"/>
    <sheet name="NOVEMBRE" sheetId="58" r:id="rId19"/>
    <sheet name="DECEMBRE" sheetId="59" r:id="rId20"/>
    <sheet name="Technique" sheetId="10" state="hidden" r:id="rId21"/>
  </sheets>
  <definedNames>
    <definedName name="annee">'⚙️Paramètres cabinet'!$C$9</definedName>
    <definedName name="Collaborateurs">Resp_collab[Collaborateurs]</definedName>
    <definedName name="Effectif">Technique!$G$45:$G$48</definedName>
    <definedName name="Formes_juridiques">Formes_jurid.[Formes juridiques]</definedName>
    <definedName name="Liste_declarations">Echeances_soc[Liste des déclarations]</definedName>
    <definedName name="regime_declarations_sociales">'⚙️Paramètres cabinet'!$F$32:$F$34</definedName>
    <definedName name="responsables">Resp_collab[Responsables]</definedName>
    <definedName name="Taxe_sur_salaires">Technique!$A$79:$A$81</definedName>
    <definedName name="Tranches_salariés">'⚙️Paramètres cabinet'!$I$15:$I$19</definedName>
    <definedName name="_xlnm.Print_Area" localSheetId="2">'⚙️Paramètres cabinet'!$A:$K</definedName>
    <definedName name="_xlnm.Print_Area" localSheetId="0">'Accueil-Mode d''emploi'!$A$1:$J$49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59" l="1"/>
  <c r="F43" i="59"/>
  <c r="E43" i="59"/>
  <c r="D43" i="59"/>
  <c r="AK42" i="59"/>
  <c r="AJ42" i="59"/>
  <c r="AI42" i="59"/>
  <c r="AH42" i="59"/>
  <c r="AG42" i="59"/>
  <c r="AF42" i="59"/>
  <c r="AC42" i="59"/>
  <c r="AB42" i="59"/>
  <c r="H42" i="59"/>
  <c r="G42" i="59"/>
  <c r="O42" i="59" s="1"/>
  <c r="F42" i="59"/>
  <c r="E42" i="59"/>
  <c r="D42" i="59"/>
  <c r="AK41" i="59"/>
  <c r="AJ41" i="59"/>
  <c r="AI41" i="59"/>
  <c r="AH41" i="59"/>
  <c r="AG41" i="59"/>
  <c r="AF41" i="59"/>
  <c r="AC41" i="59"/>
  <c r="AB41" i="59"/>
  <c r="H41" i="59"/>
  <c r="G41" i="59"/>
  <c r="O41" i="59" s="1"/>
  <c r="F41" i="59"/>
  <c r="E41" i="59"/>
  <c r="D41" i="59"/>
  <c r="AK40" i="59"/>
  <c r="AJ40" i="59"/>
  <c r="AI40" i="59"/>
  <c r="AH40" i="59"/>
  <c r="AG40" i="59"/>
  <c r="AF40" i="59"/>
  <c r="AC40" i="59"/>
  <c r="AB40" i="59"/>
  <c r="H40" i="59"/>
  <c r="G40" i="59"/>
  <c r="O40" i="59" s="1"/>
  <c r="F40" i="59"/>
  <c r="E40" i="59"/>
  <c r="D40" i="59"/>
  <c r="AI39" i="59"/>
  <c r="AH39" i="59"/>
  <c r="AG39" i="59"/>
  <c r="AF39" i="59"/>
  <c r="AC39" i="59"/>
  <c r="AB39" i="59"/>
  <c r="H39" i="59"/>
  <c r="G39" i="59"/>
  <c r="O39" i="59" s="1"/>
  <c r="F39" i="59"/>
  <c r="E39" i="59"/>
  <c r="D39" i="59"/>
  <c r="AI38" i="59"/>
  <c r="AH38" i="59"/>
  <c r="AG38" i="59"/>
  <c r="AF38" i="59"/>
  <c r="AC38" i="59"/>
  <c r="AB38" i="59"/>
  <c r="H38" i="59"/>
  <c r="G38" i="59"/>
  <c r="O38" i="59" s="1"/>
  <c r="F38" i="59"/>
  <c r="E38" i="59"/>
  <c r="D38" i="59"/>
  <c r="AI37" i="59"/>
  <c r="AH37" i="59"/>
  <c r="AG37" i="59"/>
  <c r="AF37" i="59"/>
  <c r="AC37" i="59"/>
  <c r="AB37" i="59"/>
  <c r="H37" i="59"/>
  <c r="G37" i="59"/>
  <c r="O37" i="59" s="1"/>
  <c r="F37" i="59"/>
  <c r="E37" i="59"/>
  <c r="D37" i="59"/>
  <c r="AI36" i="59"/>
  <c r="AH36" i="59"/>
  <c r="AG36" i="59"/>
  <c r="AF36" i="59"/>
  <c r="AC36" i="59"/>
  <c r="AB36" i="59"/>
  <c r="H36" i="59"/>
  <c r="G36" i="59"/>
  <c r="O36" i="59" s="1"/>
  <c r="F36" i="59"/>
  <c r="E36" i="59"/>
  <c r="D36" i="59"/>
  <c r="AI35" i="59"/>
  <c r="AH35" i="59"/>
  <c r="AG35" i="59"/>
  <c r="AF35" i="59"/>
  <c r="AC35" i="59"/>
  <c r="AB35" i="59"/>
  <c r="H35" i="59"/>
  <c r="G35" i="59"/>
  <c r="O35" i="59" s="1"/>
  <c r="F35" i="59"/>
  <c r="E35" i="59"/>
  <c r="D35" i="59"/>
  <c r="AI34" i="59"/>
  <c r="AH34" i="59"/>
  <c r="AG34" i="59"/>
  <c r="AF34" i="59"/>
  <c r="AC34" i="59"/>
  <c r="AB34" i="59"/>
  <c r="H34" i="59"/>
  <c r="G34" i="59"/>
  <c r="O34" i="59" s="1"/>
  <c r="F34" i="59"/>
  <c r="E34" i="59"/>
  <c r="D34" i="59"/>
  <c r="AI33" i="59"/>
  <c r="AH33" i="59"/>
  <c r="AG33" i="59"/>
  <c r="AF33" i="59"/>
  <c r="AC33" i="59"/>
  <c r="AB33" i="59"/>
  <c r="H33" i="59"/>
  <c r="G33" i="59"/>
  <c r="O33" i="59" s="1"/>
  <c r="F33" i="59"/>
  <c r="E33" i="59"/>
  <c r="D33" i="59"/>
  <c r="AI32" i="59"/>
  <c r="AH32" i="59"/>
  <c r="AG32" i="59"/>
  <c r="AF32" i="59"/>
  <c r="AC32" i="59"/>
  <c r="AB32" i="59"/>
  <c r="H32" i="59"/>
  <c r="G32" i="59"/>
  <c r="O32" i="59" s="1"/>
  <c r="F32" i="59"/>
  <c r="E32" i="59"/>
  <c r="D32" i="59"/>
  <c r="AI31" i="59"/>
  <c r="AH31" i="59"/>
  <c r="AG31" i="59"/>
  <c r="AF31" i="59"/>
  <c r="AC31" i="59"/>
  <c r="AB31" i="59"/>
  <c r="H31" i="59"/>
  <c r="G31" i="59"/>
  <c r="O31" i="59" s="1"/>
  <c r="F31" i="59"/>
  <c r="E31" i="59"/>
  <c r="D31" i="59"/>
  <c r="AI30" i="59"/>
  <c r="AH30" i="59"/>
  <c r="AG30" i="59"/>
  <c r="AF30" i="59"/>
  <c r="AC30" i="59"/>
  <c r="AB30" i="59"/>
  <c r="H30" i="59"/>
  <c r="G30" i="59"/>
  <c r="O30" i="59" s="1"/>
  <c r="F30" i="59"/>
  <c r="E30" i="59"/>
  <c r="D30" i="59"/>
  <c r="AI29" i="59"/>
  <c r="AH29" i="59"/>
  <c r="AG29" i="59"/>
  <c r="AF29" i="59"/>
  <c r="AC29" i="59"/>
  <c r="AB29" i="59"/>
  <c r="H29" i="59"/>
  <c r="G29" i="59"/>
  <c r="O29" i="59" s="1"/>
  <c r="F29" i="59"/>
  <c r="E29" i="59"/>
  <c r="D29" i="59"/>
  <c r="AI28" i="59"/>
  <c r="AH28" i="59"/>
  <c r="AG28" i="59"/>
  <c r="AF28" i="59"/>
  <c r="AC28" i="59"/>
  <c r="AB28" i="59"/>
  <c r="H28" i="59"/>
  <c r="G28" i="59"/>
  <c r="O28" i="59" s="1"/>
  <c r="F28" i="59"/>
  <c r="E28" i="59"/>
  <c r="D28" i="59"/>
  <c r="AI27" i="59"/>
  <c r="AH27" i="59"/>
  <c r="AG27" i="59"/>
  <c r="AF27" i="59"/>
  <c r="AC27" i="59"/>
  <c r="AB27" i="59"/>
  <c r="H27" i="59"/>
  <c r="G27" i="59"/>
  <c r="O27" i="59" s="1"/>
  <c r="F27" i="59"/>
  <c r="E27" i="59"/>
  <c r="D27" i="59"/>
  <c r="AI26" i="59"/>
  <c r="AH26" i="59"/>
  <c r="AG26" i="59"/>
  <c r="AF26" i="59"/>
  <c r="AC26" i="59"/>
  <c r="AB26" i="59"/>
  <c r="H26" i="59"/>
  <c r="G26" i="59"/>
  <c r="O26" i="59" s="1"/>
  <c r="F26" i="59"/>
  <c r="E26" i="59"/>
  <c r="D26" i="59"/>
  <c r="AI25" i="59"/>
  <c r="AH25" i="59"/>
  <c r="AG25" i="59"/>
  <c r="AF25" i="59"/>
  <c r="AC25" i="59"/>
  <c r="AB25" i="59"/>
  <c r="H25" i="59"/>
  <c r="G25" i="59"/>
  <c r="O25" i="59" s="1"/>
  <c r="F25" i="59"/>
  <c r="E25" i="59"/>
  <c r="D25" i="59"/>
  <c r="AI24" i="59"/>
  <c r="AH24" i="59"/>
  <c r="AG24" i="59"/>
  <c r="AF24" i="59"/>
  <c r="AC24" i="59"/>
  <c r="AB24" i="59"/>
  <c r="H24" i="59"/>
  <c r="G24" i="59"/>
  <c r="O24" i="59" s="1"/>
  <c r="F24" i="59"/>
  <c r="E24" i="59"/>
  <c r="D24" i="59"/>
  <c r="AI23" i="59"/>
  <c r="AH23" i="59"/>
  <c r="AG23" i="59"/>
  <c r="AF23" i="59"/>
  <c r="AC23" i="59"/>
  <c r="AB23" i="59"/>
  <c r="H23" i="59"/>
  <c r="G23" i="59"/>
  <c r="O23" i="59" s="1"/>
  <c r="F23" i="59"/>
  <c r="E23" i="59"/>
  <c r="D23" i="59"/>
  <c r="AI22" i="59"/>
  <c r="AH22" i="59"/>
  <c r="AG22" i="59"/>
  <c r="AF22" i="59"/>
  <c r="AC22" i="59"/>
  <c r="AB22" i="59"/>
  <c r="H22" i="59"/>
  <c r="G22" i="59"/>
  <c r="O22" i="59" s="1"/>
  <c r="F22" i="59"/>
  <c r="E22" i="59"/>
  <c r="D22" i="59"/>
  <c r="AI21" i="59"/>
  <c r="AH21" i="59"/>
  <c r="AG21" i="59"/>
  <c r="AF21" i="59"/>
  <c r="AC21" i="59"/>
  <c r="AB21" i="59"/>
  <c r="H21" i="59"/>
  <c r="G21" i="59"/>
  <c r="O21" i="59" s="1"/>
  <c r="F21" i="59"/>
  <c r="E21" i="59"/>
  <c r="D21" i="59"/>
  <c r="AI20" i="59"/>
  <c r="AH20" i="59"/>
  <c r="AG20" i="59"/>
  <c r="AF20" i="59"/>
  <c r="AC20" i="59"/>
  <c r="AB20" i="59"/>
  <c r="H20" i="59"/>
  <c r="G20" i="59"/>
  <c r="O20" i="59" s="1"/>
  <c r="F20" i="59"/>
  <c r="E20" i="59"/>
  <c r="D20" i="59"/>
  <c r="AI19" i="59"/>
  <c r="AH19" i="59"/>
  <c r="AG19" i="59"/>
  <c r="AF19" i="59"/>
  <c r="AC19" i="59"/>
  <c r="AB19" i="59"/>
  <c r="H19" i="59"/>
  <c r="G19" i="59"/>
  <c r="O19" i="59" s="1"/>
  <c r="F19" i="59"/>
  <c r="E19" i="59"/>
  <c r="D19" i="59"/>
  <c r="AI18" i="59"/>
  <c r="AH18" i="59"/>
  <c r="AG18" i="59"/>
  <c r="AF18" i="59"/>
  <c r="AC18" i="59"/>
  <c r="AB18" i="59"/>
  <c r="H18" i="59"/>
  <c r="G18" i="59"/>
  <c r="O18" i="59" s="1"/>
  <c r="F18" i="59"/>
  <c r="E18" i="59"/>
  <c r="D18" i="59"/>
  <c r="AI17" i="59"/>
  <c r="AH17" i="59"/>
  <c r="AG17" i="59"/>
  <c r="AF17" i="59"/>
  <c r="AC17" i="59"/>
  <c r="AB17" i="59"/>
  <c r="H17" i="59"/>
  <c r="G17" i="59"/>
  <c r="O17" i="59" s="1"/>
  <c r="F17" i="59"/>
  <c r="E17" i="59"/>
  <c r="D17" i="59"/>
  <c r="AI16" i="59"/>
  <c r="AH16" i="59"/>
  <c r="AG16" i="59"/>
  <c r="AF16" i="59"/>
  <c r="AC16" i="59"/>
  <c r="AB16" i="59"/>
  <c r="H16" i="59"/>
  <c r="G16" i="59"/>
  <c r="O16" i="59" s="1"/>
  <c r="F16" i="59"/>
  <c r="E16" i="59"/>
  <c r="D16" i="59"/>
  <c r="AI15" i="59"/>
  <c r="AH15" i="59"/>
  <c r="AG15" i="59"/>
  <c r="AF15" i="59"/>
  <c r="AC15" i="59"/>
  <c r="AB15" i="59"/>
  <c r="H15" i="59"/>
  <c r="G15" i="59"/>
  <c r="O15" i="59" s="1"/>
  <c r="F15" i="59"/>
  <c r="E15" i="59"/>
  <c r="D15" i="59"/>
  <c r="AI14" i="59"/>
  <c r="AH14" i="59"/>
  <c r="AG14" i="59"/>
  <c r="AF14" i="59"/>
  <c r="AD14" i="59"/>
  <c r="AD15" i="59" s="1"/>
  <c r="AD16" i="59" s="1"/>
  <c r="AD17" i="59" s="1"/>
  <c r="AD18" i="59" s="1"/>
  <c r="AD19" i="59" s="1"/>
  <c r="AD20" i="59" s="1"/>
  <c r="AD21" i="59" s="1"/>
  <c r="AD22" i="59" s="1"/>
  <c r="AD23" i="59" s="1"/>
  <c r="AD24" i="59" s="1"/>
  <c r="AD25" i="59" s="1"/>
  <c r="AD26" i="59" s="1"/>
  <c r="AD27" i="59" s="1"/>
  <c r="AD28" i="59" s="1"/>
  <c r="AD29" i="59" s="1"/>
  <c r="AD30" i="59" s="1"/>
  <c r="AD31" i="59" s="1"/>
  <c r="AD32" i="59" s="1"/>
  <c r="AD33" i="59" s="1"/>
  <c r="AD34" i="59" s="1"/>
  <c r="AD35" i="59" s="1"/>
  <c r="AD36" i="59" s="1"/>
  <c r="AD37" i="59" s="1"/>
  <c r="AD38" i="59" s="1"/>
  <c r="AD39" i="59" s="1"/>
  <c r="AD40" i="59" s="1"/>
  <c r="AD41" i="59" s="1"/>
  <c r="AD42" i="59" s="1"/>
  <c r="AC14" i="59"/>
  <c r="AB14" i="59"/>
  <c r="H14" i="59"/>
  <c r="G14" i="59"/>
  <c r="O14" i="59" s="1"/>
  <c r="F14" i="59"/>
  <c r="E14" i="59"/>
  <c r="D14" i="59"/>
  <c r="AI13" i="59"/>
  <c r="AH13" i="59"/>
  <c r="AG13" i="59"/>
  <c r="AF13" i="59"/>
  <c r="AC13" i="59"/>
  <c r="AB13" i="59"/>
  <c r="H13" i="59"/>
  <c r="G13" i="59"/>
  <c r="O13" i="59" s="1"/>
  <c r="F13" i="59"/>
  <c r="E13" i="59"/>
  <c r="D13" i="59"/>
  <c r="AM11" i="59"/>
  <c r="X11" i="59" s="1"/>
  <c r="AL11" i="59"/>
  <c r="W11" i="59" s="1"/>
  <c r="AK11" i="59"/>
  <c r="V11" i="59" s="1"/>
  <c r="AJ11" i="59"/>
  <c r="U11" i="59" s="1"/>
  <c r="AI11" i="59"/>
  <c r="T11" i="59" s="1"/>
  <c r="AH11" i="59"/>
  <c r="S11" i="59" s="1"/>
  <c r="AG11" i="59"/>
  <c r="R11" i="59" s="1"/>
  <c r="AF7" i="59"/>
  <c r="AG3" i="59"/>
  <c r="C7" i="59" s="1"/>
  <c r="E2" i="59"/>
  <c r="H43" i="58"/>
  <c r="F43" i="58"/>
  <c r="E43" i="58"/>
  <c r="D43" i="58"/>
  <c r="AK42" i="58"/>
  <c r="AJ42" i="58"/>
  <c r="AI42" i="58"/>
  <c r="AH42" i="58"/>
  <c r="AG42" i="58"/>
  <c r="AF42" i="58"/>
  <c r="AC42" i="58"/>
  <c r="AB42" i="58"/>
  <c r="H42" i="58"/>
  <c r="G42" i="58"/>
  <c r="O42" i="58" s="1"/>
  <c r="F42" i="58"/>
  <c r="E42" i="58"/>
  <c r="D42" i="58"/>
  <c r="AK41" i="58"/>
  <c r="AJ41" i="58"/>
  <c r="AI41" i="58"/>
  <c r="AH41" i="58"/>
  <c r="AG41" i="58"/>
  <c r="AF41" i="58"/>
  <c r="AC41" i="58"/>
  <c r="AB41" i="58"/>
  <c r="H41" i="58"/>
  <c r="G41" i="58"/>
  <c r="O41" i="58" s="1"/>
  <c r="F41" i="58"/>
  <c r="E41" i="58"/>
  <c r="D41" i="58"/>
  <c r="AK40" i="58"/>
  <c r="AJ40" i="58"/>
  <c r="AI40" i="58"/>
  <c r="AH40" i="58"/>
  <c r="AG40" i="58"/>
  <c r="AF40" i="58"/>
  <c r="AC40" i="58"/>
  <c r="AB40" i="58"/>
  <c r="H40" i="58"/>
  <c r="G40" i="58"/>
  <c r="O40" i="58" s="1"/>
  <c r="F40" i="58"/>
  <c r="E40" i="58"/>
  <c r="D40" i="58"/>
  <c r="AI39" i="58"/>
  <c r="AH39" i="58"/>
  <c r="AG39" i="58"/>
  <c r="AF39" i="58"/>
  <c r="AC39" i="58"/>
  <c r="AB39" i="58"/>
  <c r="H39" i="58"/>
  <c r="G39" i="58"/>
  <c r="O39" i="58" s="1"/>
  <c r="F39" i="58"/>
  <c r="E39" i="58"/>
  <c r="D39" i="58"/>
  <c r="AI38" i="58"/>
  <c r="AH38" i="58"/>
  <c r="AG38" i="58"/>
  <c r="AF38" i="58"/>
  <c r="AC38" i="58"/>
  <c r="AB38" i="58"/>
  <c r="H38" i="58"/>
  <c r="G38" i="58"/>
  <c r="O38" i="58" s="1"/>
  <c r="F38" i="58"/>
  <c r="E38" i="58"/>
  <c r="D38" i="58"/>
  <c r="AI37" i="58"/>
  <c r="AH37" i="58"/>
  <c r="AG37" i="58"/>
  <c r="AF37" i="58"/>
  <c r="AC37" i="58"/>
  <c r="AB37" i="58"/>
  <c r="H37" i="58"/>
  <c r="G37" i="58"/>
  <c r="O37" i="58" s="1"/>
  <c r="F37" i="58"/>
  <c r="E37" i="58"/>
  <c r="D37" i="58"/>
  <c r="AI36" i="58"/>
  <c r="AH36" i="58"/>
  <c r="AG36" i="58"/>
  <c r="AF36" i="58"/>
  <c r="AC36" i="58"/>
  <c r="AB36" i="58"/>
  <c r="H36" i="58"/>
  <c r="G36" i="58"/>
  <c r="O36" i="58" s="1"/>
  <c r="F36" i="58"/>
  <c r="E36" i="58"/>
  <c r="D36" i="58"/>
  <c r="AI35" i="58"/>
  <c r="AH35" i="58"/>
  <c r="AG35" i="58"/>
  <c r="AF35" i="58"/>
  <c r="AC35" i="58"/>
  <c r="AB35" i="58"/>
  <c r="H35" i="58"/>
  <c r="G35" i="58"/>
  <c r="O35" i="58" s="1"/>
  <c r="F35" i="58"/>
  <c r="E35" i="58"/>
  <c r="D35" i="58"/>
  <c r="AI34" i="58"/>
  <c r="AH34" i="58"/>
  <c r="AG34" i="58"/>
  <c r="AF34" i="58"/>
  <c r="AC34" i="58"/>
  <c r="AB34" i="58"/>
  <c r="H34" i="58"/>
  <c r="G34" i="58"/>
  <c r="O34" i="58" s="1"/>
  <c r="F34" i="58"/>
  <c r="E34" i="58"/>
  <c r="D34" i="58"/>
  <c r="AI33" i="58"/>
  <c r="AH33" i="58"/>
  <c r="AG33" i="58"/>
  <c r="AF33" i="58"/>
  <c r="AC33" i="58"/>
  <c r="AB33" i="58"/>
  <c r="H33" i="58"/>
  <c r="G33" i="58"/>
  <c r="O33" i="58" s="1"/>
  <c r="F33" i="58"/>
  <c r="E33" i="58"/>
  <c r="D33" i="58"/>
  <c r="AI32" i="58"/>
  <c r="AH32" i="58"/>
  <c r="AG32" i="58"/>
  <c r="AF32" i="58"/>
  <c r="AC32" i="58"/>
  <c r="AB32" i="58"/>
  <c r="H32" i="58"/>
  <c r="G32" i="58"/>
  <c r="O32" i="58" s="1"/>
  <c r="F32" i="58"/>
  <c r="E32" i="58"/>
  <c r="D32" i="58"/>
  <c r="AI31" i="58"/>
  <c r="AH31" i="58"/>
  <c r="AG31" i="58"/>
  <c r="AF31" i="58"/>
  <c r="AC31" i="58"/>
  <c r="AB31" i="58"/>
  <c r="H31" i="58"/>
  <c r="G31" i="58"/>
  <c r="O31" i="58" s="1"/>
  <c r="F31" i="58"/>
  <c r="E31" i="58"/>
  <c r="D31" i="58"/>
  <c r="AI30" i="58"/>
  <c r="AH30" i="58"/>
  <c r="AG30" i="58"/>
  <c r="AF30" i="58"/>
  <c r="AC30" i="58"/>
  <c r="AB30" i="58"/>
  <c r="H30" i="58"/>
  <c r="G30" i="58"/>
  <c r="O30" i="58" s="1"/>
  <c r="F30" i="58"/>
  <c r="E30" i="58"/>
  <c r="D30" i="58"/>
  <c r="AI29" i="58"/>
  <c r="AH29" i="58"/>
  <c r="AG29" i="58"/>
  <c r="AF29" i="58"/>
  <c r="AC29" i="58"/>
  <c r="AB29" i="58"/>
  <c r="H29" i="58"/>
  <c r="G29" i="58"/>
  <c r="O29" i="58" s="1"/>
  <c r="F29" i="58"/>
  <c r="E29" i="58"/>
  <c r="D29" i="58"/>
  <c r="AI28" i="58"/>
  <c r="AH28" i="58"/>
  <c r="AG28" i="58"/>
  <c r="AF28" i="58"/>
  <c r="AC28" i="58"/>
  <c r="AB28" i="58"/>
  <c r="H28" i="58"/>
  <c r="G28" i="58"/>
  <c r="O28" i="58" s="1"/>
  <c r="F28" i="58"/>
  <c r="E28" i="58"/>
  <c r="D28" i="58"/>
  <c r="AI27" i="58"/>
  <c r="AH27" i="58"/>
  <c r="AG27" i="58"/>
  <c r="AF27" i="58"/>
  <c r="AC27" i="58"/>
  <c r="AB27" i="58"/>
  <c r="H27" i="58"/>
  <c r="G27" i="58"/>
  <c r="O27" i="58" s="1"/>
  <c r="F27" i="58"/>
  <c r="E27" i="58"/>
  <c r="D27" i="58"/>
  <c r="AI26" i="58"/>
  <c r="AH26" i="58"/>
  <c r="AG26" i="58"/>
  <c r="AF26" i="58"/>
  <c r="AC26" i="58"/>
  <c r="AB26" i="58"/>
  <c r="H26" i="58"/>
  <c r="G26" i="58"/>
  <c r="O26" i="58" s="1"/>
  <c r="F26" i="58"/>
  <c r="E26" i="58"/>
  <c r="D26" i="58"/>
  <c r="AI25" i="58"/>
  <c r="AH25" i="58"/>
  <c r="AG25" i="58"/>
  <c r="AF25" i="58"/>
  <c r="AC25" i="58"/>
  <c r="AB25" i="58"/>
  <c r="H25" i="58"/>
  <c r="G25" i="58"/>
  <c r="O25" i="58" s="1"/>
  <c r="F25" i="58"/>
  <c r="E25" i="58"/>
  <c r="D25" i="58"/>
  <c r="AI24" i="58"/>
  <c r="AH24" i="58"/>
  <c r="AG24" i="58"/>
  <c r="AF24" i="58"/>
  <c r="AC24" i="58"/>
  <c r="AB24" i="58"/>
  <c r="H24" i="58"/>
  <c r="G24" i="58"/>
  <c r="O24" i="58" s="1"/>
  <c r="F24" i="58"/>
  <c r="E24" i="58"/>
  <c r="D24" i="58"/>
  <c r="AI23" i="58"/>
  <c r="AH23" i="58"/>
  <c r="AG23" i="58"/>
  <c r="AF23" i="58"/>
  <c r="AC23" i="58"/>
  <c r="AB23" i="58"/>
  <c r="H23" i="58"/>
  <c r="G23" i="58"/>
  <c r="O23" i="58" s="1"/>
  <c r="F23" i="58"/>
  <c r="E23" i="58"/>
  <c r="D23" i="58"/>
  <c r="AI22" i="58"/>
  <c r="AH22" i="58"/>
  <c r="AG22" i="58"/>
  <c r="AF22" i="58"/>
  <c r="AC22" i="58"/>
  <c r="AB22" i="58"/>
  <c r="H22" i="58"/>
  <c r="G22" i="58"/>
  <c r="O22" i="58" s="1"/>
  <c r="F22" i="58"/>
  <c r="E22" i="58"/>
  <c r="D22" i="58"/>
  <c r="AI21" i="58"/>
  <c r="AH21" i="58"/>
  <c r="AG21" i="58"/>
  <c r="AF21" i="58"/>
  <c r="AC21" i="58"/>
  <c r="AB21" i="58"/>
  <c r="H21" i="58"/>
  <c r="G21" i="58"/>
  <c r="O21" i="58" s="1"/>
  <c r="F21" i="58"/>
  <c r="E21" i="58"/>
  <c r="D21" i="58"/>
  <c r="AI20" i="58"/>
  <c r="AH20" i="58"/>
  <c r="AG20" i="58"/>
  <c r="AF20" i="58"/>
  <c r="AC20" i="58"/>
  <c r="AB20" i="58"/>
  <c r="H20" i="58"/>
  <c r="G20" i="58"/>
  <c r="O20" i="58" s="1"/>
  <c r="F20" i="58"/>
  <c r="E20" i="58"/>
  <c r="D20" i="58"/>
  <c r="AI19" i="58"/>
  <c r="AH19" i="58"/>
  <c r="AG19" i="58"/>
  <c r="AF19" i="58"/>
  <c r="AC19" i="58"/>
  <c r="AB19" i="58"/>
  <c r="H19" i="58"/>
  <c r="G19" i="58"/>
  <c r="O19" i="58" s="1"/>
  <c r="F19" i="58"/>
  <c r="E19" i="58"/>
  <c r="D19" i="58"/>
  <c r="AI18" i="58"/>
  <c r="AH18" i="58"/>
  <c r="AG18" i="58"/>
  <c r="AF18" i="58"/>
  <c r="AC18" i="58"/>
  <c r="AB18" i="58"/>
  <c r="H18" i="58"/>
  <c r="G18" i="58"/>
  <c r="O18" i="58" s="1"/>
  <c r="F18" i="58"/>
  <c r="E18" i="58"/>
  <c r="D18" i="58"/>
  <c r="AI17" i="58"/>
  <c r="AH17" i="58"/>
  <c r="AG17" i="58"/>
  <c r="AF17" i="58"/>
  <c r="AC17" i="58"/>
  <c r="AB17" i="58"/>
  <c r="H17" i="58"/>
  <c r="G17" i="58"/>
  <c r="O17" i="58" s="1"/>
  <c r="F17" i="58"/>
  <c r="E17" i="58"/>
  <c r="D17" i="58"/>
  <c r="AI16" i="58"/>
  <c r="AH16" i="58"/>
  <c r="AG16" i="58"/>
  <c r="AF16" i="58"/>
  <c r="AC16" i="58"/>
  <c r="AB16" i="58"/>
  <c r="H16" i="58"/>
  <c r="G16" i="58"/>
  <c r="O16" i="58" s="1"/>
  <c r="F16" i="58"/>
  <c r="E16" i="58"/>
  <c r="D16" i="58"/>
  <c r="AI15" i="58"/>
  <c r="AH15" i="58"/>
  <c r="AG15" i="58"/>
  <c r="AF15" i="58"/>
  <c r="AC15" i="58"/>
  <c r="AB15" i="58"/>
  <c r="H15" i="58"/>
  <c r="G15" i="58"/>
  <c r="O15" i="58" s="1"/>
  <c r="F15" i="58"/>
  <c r="E15" i="58"/>
  <c r="D15" i="58"/>
  <c r="AI14" i="58"/>
  <c r="AH14" i="58"/>
  <c r="AG14" i="58"/>
  <c r="AF14" i="58"/>
  <c r="AD14" i="58"/>
  <c r="AD15" i="58" s="1"/>
  <c r="AD16" i="58" s="1"/>
  <c r="AD17" i="58" s="1"/>
  <c r="AD18" i="58" s="1"/>
  <c r="AD19" i="58" s="1"/>
  <c r="AD20" i="58" s="1"/>
  <c r="AD21" i="58" s="1"/>
  <c r="AD22" i="58" s="1"/>
  <c r="AD23" i="58" s="1"/>
  <c r="AD24" i="58" s="1"/>
  <c r="AD25" i="58" s="1"/>
  <c r="AD26" i="58" s="1"/>
  <c r="AD27" i="58" s="1"/>
  <c r="AD28" i="58" s="1"/>
  <c r="AD29" i="58" s="1"/>
  <c r="AD30" i="58" s="1"/>
  <c r="AD31" i="58" s="1"/>
  <c r="AD32" i="58" s="1"/>
  <c r="AD33" i="58" s="1"/>
  <c r="AD34" i="58" s="1"/>
  <c r="AD35" i="58" s="1"/>
  <c r="AD36" i="58" s="1"/>
  <c r="AD37" i="58" s="1"/>
  <c r="AD38" i="58" s="1"/>
  <c r="AD39" i="58" s="1"/>
  <c r="AD40" i="58" s="1"/>
  <c r="AD41" i="58" s="1"/>
  <c r="AD42" i="58" s="1"/>
  <c r="AC14" i="58"/>
  <c r="AB14" i="58"/>
  <c r="H14" i="58"/>
  <c r="G14" i="58"/>
  <c r="O14" i="58" s="1"/>
  <c r="F14" i="58"/>
  <c r="E14" i="58"/>
  <c r="D14" i="58"/>
  <c r="AI13" i="58"/>
  <c r="AH13" i="58"/>
  <c r="AG13" i="58"/>
  <c r="AF13" i="58"/>
  <c r="AC13" i="58"/>
  <c r="AB13" i="58"/>
  <c r="H13" i="58"/>
  <c r="G13" i="58"/>
  <c r="O13" i="58" s="1"/>
  <c r="F13" i="58"/>
  <c r="E13" i="58"/>
  <c r="D13" i="58"/>
  <c r="AM11" i="58"/>
  <c r="X11" i="58" s="1"/>
  <c r="AL11" i="58"/>
  <c r="W11" i="58" s="1"/>
  <c r="AK11" i="58"/>
  <c r="V11" i="58" s="1"/>
  <c r="AJ11" i="58"/>
  <c r="U11" i="58" s="1"/>
  <c r="AI11" i="58"/>
  <c r="T11" i="58" s="1"/>
  <c r="AH11" i="58"/>
  <c r="S11" i="58" s="1"/>
  <c r="AG11" i="58"/>
  <c r="R11" i="58" s="1"/>
  <c r="AF7" i="58"/>
  <c r="AG3" i="58"/>
  <c r="C7" i="58" s="1"/>
  <c r="E2" i="58"/>
  <c r="H43" i="57"/>
  <c r="F43" i="57"/>
  <c r="E43" i="57"/>
  <c r="D43" i="57"/>
  <c r="AK42" i="57"/>
  <c r="AJ42" i="57"/>
  <c r="AI42" i="57"/>
  <c r="AH42" i="57"/>
  <c r="AG42" i="57"/>
  <c r="AF42" i="57"/>
  <c r="AC42" i="57"/>
  <c r="AB42" i="57"/>
  <c r="H42" i="57"/>
  <c r="G42" i="57"/>
  <c r="O42" i="57" s="1"/>
  <c r="F42" i="57"/>
  <c r="E42" i="57"/>
  <c r="D42" i="57"/>
  <c r="AK41" i="57"/>
  <c r="AJ41" i="57"/>
  <c r="AI41" i="57"/>
  <c r="AH41" i="57"/>
  <c r="AG41" i="57"/>
  <c r="AF41" i="57"/>
  <c r="AC41" i="57"/>
  <c r="AB41" i="57"/>
  <c r="H41" i="57"/>
  <c r="G41" i="57"/>
  <c r="O41" i="57" s="1"/>
  <c r="F41" i="57"/>
  <c r="E41" i="57"/>
  <c r="D41" i="57"/>
  <c r="AK40" i="57"/>
  <c r="AJ40" i="57"/>
  <c r="AI40" i="57"/>
  <c r="AH40" i="57"/>
  <c r="AG40" i="57"/>
  <c r="AF40" i="57"/>
  <c r="AC40" i="57"/>
  <c r="AB40" i="57"/>
  <c r="H40" i="57"/>
  <c r="G40" i="57"/>
  <c r="O40" i="57" s="1"/>
  <c r="F40" i="57"/>
  <c r="E40" i="57"/>
  <c r="D40" i="57"/>
  <c r="AI39" i="57"/>
  <c r="AH39" i="57"/>
  <c r="AG39" i="57"/>
  <c r="AF39" i="57"/>
  <c r="AC39" i="57"/>
  <c r="AB39" i="57"/>
  <c r="H39" i="57"/>
  <c r="G39" i="57"/>
  <c r="O39" i="57" s="1"/>
  <c r="F39" i="57"/>
  <c r="E39" i="57"/>
  <c r="D39" i="57"/>
  <c r="AI38" i="57"/>
  <c r="AH38" i="57"/>
  <c r="AG38" i="57"/>
  <c r="AF38" i="57"/>
  <c r="AC38" i="57"/>
  <c r="AB38" i="57"/>
  <c r="H38" i="57"/>
  <c r="G38" i="57"/>
  <c r="O38" i="57" s="1"/>
  <c r="F38" i="57"/>
  <c r="E38" i="57"/>
  <c r="D38" i="57"/>
  <c r="AI37" i="57"/>
  <c r="AH37" i="57"/>
  <c r="AG37" i="57"/>
  <c r="AF37" i="57"/>
  <c r="AC37" i="57"/>
  <c r="AB37" i="57"/>
  <c r="H37" i="57"/>
  <c r="G37" i="57"/>
  <c r="O37" i="57" s="1"/>
  <c r="F37" i="57"/>
  <c r="E37" i="57"/>
  <c r="D37" i="57"/>
  <c r="AI36" i="57"/>
  <c r="AH36" i="57"/>
  <c r="AG36" i="57"/>
  <c r="AF36" i="57"/>
  <c r="AC36" i="57"/>
  <c r="AB36" i="57"/>
  <c r="H36" i="57"/>
  <c r="G36" i="57"/>
  <c r="O36" i="57" s="1"/>
  <c r="F36" i="57"/>
  <c r="E36" i="57"/>
  <c r="D36" i="57"/>
  <c r="AI35" i="57"/>
  <c r="AH35" i="57"/>
  <c r="AG35" i="57"/>
  <c r="AF35" i="57"/>
  <c r="AC35" i="57"/>
  <c r="AB35" i="57"/>
  <c r="H35" i="57"/>
  <c r="G35" i="57"/>
  <c r="O35" i="57" s="1"/>
  <c r="F35" i="57"/>
  <c r="E35" i="57"/>
  <c r="D35" i="57"/>
  <c r="AI34" i="57"/>
  <c r="AH34" i="57"/>
  <c r="AG34" i="57"/>
  <c r="AF34" i="57"/>
  <c r="AC34" i="57"/>
  <c r="AB34" i="57"/>
  <c r="H34" i="57"/>
  <c r="G34" i="57"/>
  <c r="O34" i="57" s="1"/>
  <c r="F34" i="57"/>
  <c r="E34" i="57"/>
  <c r="D34" i="57"/>
  <c r="AI33" i="57"/>
  <c r="AH33" i="57"/>
  <c r="AG33" i="57"/>
  <c r="AF33" i="57"/>
  <c r="AC33" i="57"/>
  <c r="AB33" i="57"/>
  <c r="H33" i="57"/>
  <c r="G33" i="57"/>
  <c r="O33" i="57" s="1"/>
  <c r="F33" i="57"/>
  <c r="E33" i="57"/>
  <c r="D33" i="57"/>
  <c r="AI32" i="57"/>
  <c r="AH32" i="57"/>
  <c r="AG32" i="57"/>
  <c r="AF32" i="57"/>
  <c r="AC32" i="57"/>
  <c r="AB32" i="57"/>
  <c r="H32" i="57"/>
  <c r="G32" i="57"/>
  <c r="O32" i="57" s="1"/>
  <c r="F32" i="57"/>
  <c r="E32" i="57"/>
  <c r="D32" i="57"/>
  <c r="AI31" i="57"/>
  <c r="AH31" i="57"/>
  <c r="AG31" i="57"/>
  <c r="AF31" i="57"/>
  <c r="AC31" i="57"/>
  <c r="AB31" i="57"/>
  <c r="H31" i="57"/>
  <c r="G31" i="57"/>
  <c r="O31" i="57" s="1"/>
  <c r="F31" i="57"/>
  <c r="E31" i="57"/>
  <c r="D31" i="57"/>
  <c r="AI30" i="57"/>
  <c r="AH30" i="57"/>
  <c r="AG30" i="57"/>
  <c r="AF30" i="57"/>
  <c r="AC30" i="57"/>
  <c r="AB30" i="57"/>
  <c r="H30" i="57"/>
  <c r="G30" i="57"/>
  <c r="O30" i="57" s="1"/>
  <c r="F30" i="57"/>
  <c r="E30" i="57"/>
  <c r="D30" i="57"/>
  <c r="AI29" i="57"/>
  <c r="AH29" i="57"/>
  <c r="AG29" i="57"/>
  <c r="AF29" i="57"/>
  <c r="AC29" i="57"/>
  <c r="AB29" i="57"/>
  <c r="H29" i="57"/>
  <c r="G29" i="57"/>
  <c r="O29" i="57" s="1"/>
  <c r="F29" i="57"/>
  <c r="E29" i="57"/>
  <c r="D29" i="57"/>
  <c r="AI28" i="57"/>
  <c r="AH28" i="57"/>
  <c r="AG28" i="57"/>
  <c r="AF28" i="57"/>
  <c r="AC28" i="57"/>
  <c r="AB28" i="57"/>
  <c r="H28" i="57"/>
  <c r="G28" i="57"/>
  <c r="O28" i="57" s="1"/>
  <c r="F28" i="57"/>
  <c r="E28" i="57"/>
  <c r="D28" i="57"/>
  <c r="AI27" i="57"/>
  <c r="AH27" i="57"/>
  <c r="AG27" i="57"/>
  <c r="AF27" i="57"/>
  <c r="AC27" i="57"/>
  <c r="AB27" i="57"/>
  <c r="H27" i="57"/>
  <c r="G27" i="57"/>
  <c r="O27" i="57" s="1"/>
  <c r="F27" i="57"/>
  <c r="E27" i="57"/>
  <c r="D27" i="57"/>
  <c r="AI26" i="57"/>
  <c r="AH26" i="57"/>
  <c r="AG26" i="57"/>
  <c r="AF26" i="57"/>
  <c r="AC26" i="57"/>
  <c r="AB26" i="57"/>
  <c r="H26" i="57"/>
  <c r="G26" i="57"/>
  <c r="O26" i="57" s="1"/>
  <c r="F26" i="57"/>
  <c r="E26" i="57"/>
  <c r="D26" i="57"/>
  <c r="AI25" i="57"/>
  <c r="AH25" i="57"/>
  <c r="AG25" i="57"/>
  <c r="AF25" i="57"/>
  <c r="AC25" i="57"/>
  <c r="AB25" i="57"/>
  <c r="H25" i="57"/>
  <c r="G25" i="57"/>
  <c r="O25" i="57" s="1"/>
  <c r="F25" i="57"/>
  <c r="E25" i="57"/>
  <c r="D25" i="57"/>
  <c r="AI24" i="57"/>
  <c r="AH24" i="57"/>
  <c r="AG24" i="57"/>
  <c r="AF24" i="57"/>
  <c r="AC24" i="57"/>
  <c r="AB24" i="57"/>
  <c r="H24" i="57"/>
  <c r="G24" i="57"/>
  <c r="O24" i="57" s="1"/>
  <c r="F24" i="57"/>
  <c r="E24" i="57"/>
  <c r="D24" i="57"/>
  <c r="AI23" i="57"/>
  <c r="AH23" i="57"/>
  <c r="AG23" i="57"/>
  <c r="AF23" i="57"/>
  <c r="AC23" i="57"/>
  <c r="AB23" i="57"/>
  <c r="H23" i="57"/>
  <c r="G23" i="57"/>
  <c r="O23" i="57" s="1"/>
  <c r="F23" i="57"/>
  <c r="E23" i="57"/>
  <c r="D23" i="57"/>
  <c r="AI22" i="57"/>
  <c r="AH22" i="57"/>
  <c r="AG22" i="57"/>
  <c r="AF22" i="57"/>
  <c r="AC22" i="57"/>
  <c r="AB22" i="57"/>
  <c r="H22" i="57"/>
  <c r="G22" i="57"/>
  <c r="O22" i="57" s="1"/>
  <c r="F22" i="57"/>
  <c r="E22" i="57"/>
  <c r="D22" i="57"/>
  <c r="AI21" i="57"/>
  <c r="AH21" i="57"/>
  <c r="AG21" i="57"/>
  <c r="AF21" i="57"/>
  <c r="AC21" i="57"/>
  <c r="AB21" i="57"/>
  <c r="H21" i="57"/>
  <c r="G21" i="57"/>
  <c r="O21" i="57" s="1"/>
  <c r="F21" i="57"/>
  <c r="E21" i="57"/>
  <c r="D21" i="57"/>
  <c r="AI20" i="57"/>
  <c r="AH20" i="57"/>
  <c r="AG20" i="57"/>
  <c r="AF20" i="57"/>
  <c r="AC20" i="57"/>
  <c r="AB20" i="57"/>
  <c r="H20" i="57"/>
  <c r="G20" i="57"/>
  <c r="O20" i="57" s="1"/>
  <c r="F20" i="57"/>
  <c r="E20" i="57"/>
  <c r="D20" i="57"/>
  <c r="AI19" i="57"/>
  <c r="AH19" i="57"/>
  <c r="AG19" i="57"/>
  <c r="AF19" i="57"/>
  <c r="AC19" i="57"/>
  <c r="AB19" i="57"/>
  <c r="H19" i="57"/>
  <c r="G19" i="57"/>
  <c r="O19" i="57" s="1"/>
  <c r="F19" i="57"/>
  <c r="E19" i="57"/>
  <c r="D19" i="57"/>
  <c r="AI18" i="57"/>
  <c r="AH18" i="57"/>
  <c r="AG18" i="57"/>
  <c r="AF18" i="57"/>
  <c r="AC18" i="57"/>
  <c r="AB18" i="57"/>
  <c r="H18" i="57"/>
  <c r="G18" i="57"/>
  <c r="O18" i="57" s="1"/>
  <c r="F18" i="57"/>
  <c r="E18" i="57"/>
  <c r="D18" i="57"/>
  <c r="AI17" i="57"/>
  <c r="AH17" i="57"/>
  <c r="AG17" i="57"/>
  <c r="AF17" i="57"/>
  <c r="AC17" i="57"/>
  <c r="AB17" i="57"/>
  <c r="H17" i="57"/>
  <c r="G17" i="57"/>
  <c r="O17" i="57" s="1"/>
  <c r="F17" i="57"/>
  <c r="E17" i="57"/>
  <c r="D17" i="57"/>
  <c r="AI16" i="57"/>
  <c r="AH16" i="57"/>
  <c r="AG16" i="57"/>
  <c r="AF16" i="57"/>
  <c r="AC16" i="57"/>
  <c r="AB16" i="57"/>
  <c r="H16" i="57"/>
  <c r="G16" i="57"/>
  <c r="O16" i="57" s="1"/>
  <c r="F16" i="57"/>
  <c r="E16" i="57"/>
  <c r="D16" i="57"/>
  <c r="AI15" i="57"/>
  <c r="AH15" i="57"/>
  <c r="AG15" i="57"/>
  <c r="AF15" i="57"/>
  <c r="AC15" i="57"/>
  <c r="AB15" i="57"/>
  <c r="O15" i="57"/>
  <c r="H15" i="57"/>
  <c r="G15" i="57"/>
  <c r="F15" i="57"/>
  <c r="E15" i="57"/>
  <c r="D15" i="57"/>
  <c r="AI14" i="57"/>
  <c r="AH14" i="57"/>
  <c r="AG14" i="57"/>
  <c r="AF14" i="57"/>
  <c r="AD14" i="57"/>
  <c r="AD15" i="57" s="1"/>
  <c r="AD16" i="57" s="1"/>
  <c r="AD17" i="57" s="1"/>
  <c r="AD18" i="57" s="1"/>
  <c r="AD19" i="57" s="1"/>
  <c r="AD20" i="57" s="1"/>
  <c r="AD21" i="57" s="1"/>
  <c r="AD22" i="57" s="1"/>
  <c r="AD23" i="57" s="1"/>
  <c r="AD24" i="57" s="1"/>
  <c r="AD25" i="57" s="1"/>
  <c r="AD26" i="57" s="1"/>
  <c r="AD27" i="57" s="1"/>
  <c r="AD28" i="57" s="1"/>
  <c r="AD29" i="57" s="1"/>
  <c r="AD30" i="57" s="1"/>
  <c r="AD31" i="57" s="1"/>
  <c r="AD32" i="57" s="1"/>
  <c r="AD33" i="57" s="1"/>
  <c r="AD34" i="57" s="1"/>
  <c r="AD35" i="57" s="1"/>
  <c r="AD36" i="57" s="1"/>
  <c r="AD37" i="57" s="1"/>
  <c r="AD38" i="57" s="1"/>
  <c r="AD39" i="57" s="1"/>
  <c r="AD40" i="57" s="1"/>
  <c r="AD41" i="57" s="1"/>
  <c r="AD42" i="57" s="1"/>
  <c r="AC14" i="57"/>
  <c r="AB14" i="57"/>
  <c r="H14" i="57"/>
  <c r="G14" i="57"/>
  <c r="O14" i="57" s="1"/>
  <c r="F14" i="57"/>
  <c r="E14" i="57"/>
  <c r="D14" i="57"/>
  <c r="AI13" i="57"/>
  <c r="AH13" i="57"/>
  <c r="AG13" i="57"/>
  <c r="AF13" i="57"/>
  <c r="AC13" i="57"/>
  <c r="AB13" i="57"/>
  <c r="H13" i="57"/>
  <c r="G13" i="57"/>
  <c r="O13" i="57" s="1"/>
  <c r="F13" i="57"/>
  <c r="E13" i="57"/>
  <c r="D13" i="57"/>
  <c r="AM11" i="57"/>
  <c r="X11" i="57" s="1"/>
  <c r="AL11" i="57"/>
  <c r="W11" i="57" s="1"/>
  <c r="AK11" i="57"/>
  <c r="V11" i="57" s="1"/>
  <c r="AJ11" i="57"/>
  <c r="U11" i="57" s="1"/>
  <c r="AI11" i="57"/>
  <c r="T11" i="57" s="1"/>
  <c r="AH11" i="57"/>
  <c r="S11" i="57" s="1"/>
  <c r="AG11" i="57"/>
  <c r="R11" i="57" s="1"/>
  <c r="AF7" i="57"/>
  <c r="AG3" i="57"/>
  <c r="C7" i="57" s="1"/>
  <c r="E2" i="57"/>
  <c r="H43" i="56"/>
  <c r="F43" i="56"/>
  <c r="E43" i="56"/>
  <c r="D43" i="56"/>
  <c r="AK42" i="56"/>
  <c r="AJ42" i="56"/>
  <c r="AI42" i="56"/>
  <c r="AH42" i="56"/>
  <c r="AG42" i="56"/>
  <c r="AF42" i="56"/>
  <c r="AC42" i="56"/>
  <c r="AB42" i="56"/>
  <c r="H42" i="56"/>
  <c r="G42" i="56"/>
  <c r="O42" i="56" s="1"/>
  <c r="F42" i="56"/>
  <c r="E42" i="56"/>
  <c r="D42" i="56"/>
  <c r="AK41" i="56"/>
  <c r="AJ41" i="56"/>
  <c r="AI41" i="56"/>
  <c r="AH41" i="56"/>
  <c r="AG41" i="56"/>
  <c r="AF41" i="56"/>
  <c r="AC41" i="56"/>
  <c r="AB41" i="56"/>
  <c r="H41" i="56"/>
  <c r="G41" i="56"/>
  <c r="O41" i="56" s="1"/>
  <c r="F41" i="56"/>
  <c r="E41" i="56"/>
  <c r="D41" i="56"/>
  <c r="AK40" i="56"/>
  <c r="AJ40" i="56"/>
  <c r="AI40" i="56"/>
  <c r="AH40" i="56"/>
  <c r="AG40" i="56"/>
  <c r="AF40" i="56"/>
  <c r="AC40" i="56"/>
  <c r="AB40" i="56"/>
  <c r="H40" i="56"/>
  <c r="G40" i="56"/>
  <c r="O40" i="56" s="1"/>
  <c r="F40" i="56"/>
  <c r="E40" i="56"/>
  <c r="D40" i="56"/>
  <c r="AI39" i="56"/>
  <c r="AH39" i="56"/>
  <c r="AG39" i="56"/>
  <c r="AF39" i="56"/>
  <c r="AC39" i="56"/>
  <c r="AB39" i="56"/>
  <c r="H39" i="56"/>
  <c r="G39" i="56"/>
  <c r="O39" i="56" s="1"/>
  <c r="F39" i="56"/>
  <c r="E39" i="56"/>
  <c r="D39" i="56"/>
  <c r="AI38" i="56"/>
  <c r="AH38" i="56"/>
  <c r="AG38" i="56"/>
  <c r="AF38" i="56"/>
  <c r="AC38" i="56"/>
  <c r="AB38" i="56"/>
  <c r="H38" i="56"/>
  <c r="G38" i="56"/>
  <c r="O38" i="56" s="1"/>
  <c r="F38" i="56"/>
  <c r="E38" i="56"/>
  <c r="D38" i="56"/>
  <c r="AI37" i="56"/>
  <c r="AH37" i="56"/>
  <c r="AG37" i="56"/>
  <c r="AF37" i="56"/>
  <c r="AC37" i="56"/>
  <c r="AB37" i="56"/>
  <c r="H37" i="56"/>
  <c r="G37" i="56"/>
  <c r="O37" i="56" s="1"/>
  <c r="F37" i="56"/>
  <c r="E37" i="56"/>
  <c r="D37" i="56"/>
  <c r="AI36" i="56"/>
  <c r="AH36" i="56"/>
  <c r="AG36" i="56"/>
  <c r="AF36" i="56"/>
  <c r="AC36" i="56"/>
  <c r="AB36" i="56"/>
  <c r="H36" i="56"/>
  <c r="G36" i="56"/>
  <c r="O36" i="56" s="1"/>
  <c r="F36" i="56"/>
  <c r="E36" i="56"/>
  <c r="D36" i="56"/>
  <c r="AI35" i="56"/>
  <c r="AH35" i="56"/>
  <c r="AG35" i="56"/>
  <c r="AF35" i="56"/>
  <c r="AC35" i="56"/>
  <c r="AB35" i="56"/>
  <c r="H35" i="56"/>
  <c r="G35" i="56"/>
  <c r="O35" i="56" s="1"/>
  <c r="F35" i="56"/>
  <c r="E35" i="56"/>
  <c r="D35" i="56"/>
  <c r="AI34" i="56"/>
  <c r="AH34" i="56"/>
  <c r="AG34" i="56"/>
  <c r="AF34" i="56"/>
  <c r="AC34" i="56"/>
  <c r="AB34" i="56"/>
  <c r="H34" i="56"/>
  <c r="G34" i="56"/>
  <c r="O34" i="56" s="1"/>
  <c r="F34" i="56"/>
  <c r="E34" i="56"/>
  <c r="D34" i="56"/>
  <c r="AI33" i="56"/>
  <c r="AH33" i="56"/>
  <c r="AG33" i="56"/>
  <c r="AF33" i="56"/>
  <c r="AC33" i="56"/>
  <c r="AB33" i="56"/>
  <c r="O33" i="56"/>
  <c r="H33" i="56"/>
  <c r="G33" i="56"/>
  <c r="F33" i="56"/>
  <c r="E33" i="56"/>
  <c r="D33" i="56"/>
  <c r="AI32" i="56"/>
  <c r="AH32" i="56"/>
  <c r="AG32" i="56"/>
  <c r="AF32" i="56"/>
  <c r="AC32" i="56"/>
  <c r="AB32" i="56"/>
  <c r="H32" i="56"/>
  <c r="G32" i="56"/>
  <c r="O32" i="56" s="1"/>
  <c r="F32" i="56"/>
  <c r="E32" i="56"/>
  <c r="D32" i="56"/>
  <c r="AI31" i="56"/>
  <c r="AH31" i="56"/>
  <c r="AG31" i="56"/>
  <c r="AF31" i="56"/>
  <c r="AC31" i="56"/>
  <c r="AB31" i="56"/>
  <c r="O31" i="56"/>
  <c r="H31" i="56"/>
  <c r="G31" i="56"/>
  <c r="F31" i="56"/>
  <c r="E31" i="56"/>
  <c r="D31" i="56"/>
  <c r="AI30" i="56"/>
  <c r="AH30" i="56"/>
  <c r="AG30" i="56"/>
  <c r="AF30" i="56"/>
  <c r="AC30" i="56"/>
  <c r="AB30" i="56"/>
  <c r="H30" i="56"/>
  <c r="G30" i="56"/>
  <c r="O30" i="56" s="1"/>
  <c r="F30" i="56"/>
  <c r="E30" i="56"/>
  <c r="D30" i="56"/>
  <c r="AI29" i="56"/>
  <c r="AH29" i="56"/>
  <c r="AG29" i="56"/>
  <c r="AF29" i="56"/>
  <c r="AC29" i="56"/>
  <c r="AB29" i="56"/>
  <c r="H29" i="56"/>
  <c r="G29" i="56"/>
  <c r="O29" i="56" s="1"/>
  <c r="F29" i="56"/>
  <c r="E29" i="56"/>
  <c r="D29" i="56"/>
  <c r="AI28" i="56"/>
  <c r="AH28" i="56"/>
  <c r="AG28" i="56"/>
  <c r="AF28" i="56"/>
  <c r="AC28" i="56"/>
  <c r="AB28" i="56"/>
  <c r="H28" i="56"/>
  <c r="G28" i="56"/>
  <c r="O28" i="56" s="1"/>
  <c r="F28" i="56"/>
  <c r="E28" i="56"/>
  <c r="D28" i="56"/>
  <c r="AI27" i="56"/>
  <c r="AH27" i="56"/>
  <c r="AG27" i="56"/>
  <c r="AF27" i="56"/>
  <c r="AC27" i="56"/>
  <c r="AB27" i="56"/>
  <c r="H27" i="56"/>
  <c r="G27" i="56"/>
  <c r="O27" i="56" s="1"/>
  <c r="F27" i="56"/>
  <c r="E27" i="56"/>
  <c r="D27" i="56"/>
  <c r="AI26" i="56"/>
  <c r="AH26" i="56"/>
  <c r="AG26" i="56"/>
  <c r="AF26" i="56"/>
  <c r="AC26" i="56"/>
  <c r="AB26" i="56"/>
  <c r="H26" i="56"/>
  <c r="G26" i="56"/>
  <c r="O26" i="56" s="1"/>
  <c r="F26" i="56"/>
  <c r="E26" i="56"/>
  <c r="D26" i="56"/>
  <c r="AI25" i="56"/>
  <c r="AH25" i="56"/>
  <c r="AG25" i="56"/>
  <c r="AF25" i="56"/>
  <c r="AC25" i="56"/>
  <c r="AB25" i="56"/>
  <c r="H25" i="56"/>
  <c r="G25" i="56"/>
  <c r="O25" i="56" s="1"/>
  <c r="F25" i="56"/>
  <c r="E25" i="56"/>
  <c r="D25" i="56"/>
  <c r="AI24" i="56"/>
  <c r="AH24" i="56"/>
  <c r="AG24" i="56"/>
  <c r="AF24" i="56"/>
  <c r="AC24" i="56"/>
  <c r="AB24" i="56"/>
  <c r="H24" i="56"/>
  <c r="G24" i="56"/>
  <c r="O24" i="56" s="1"/>
  <c r="F24" i="56"/>
  <c r="E24" i="56"/>
  <c r="D24" i="56"/>
  <c r="AI23" i="56"/>
  <c r="AH23" i="56"/>
  <c r="AG23" i="56"/>
  <c r="AF23" i="56"/>
  <c r="AC23" i="56"/>
  <c r="AB23" i="56"/>
  <c r="H23" i="56"/>
  <c r="G23" i="56"/>
  <c r="O23" i="56" s="1"/>
  <c r="F23" i="56"/>
  <c r="E23" i="56"/>
  <c r="D23" i="56"/>
  <c r="AI22" i="56"/>
  <c r="AH22" i="56"/>
  <c r="AG22" i="56"/>
  <c r="AF22" i="56"/>
  <c r="AC22" i="56"/>
  <c r="AB22" i="56"/>
  <c r="H22" i="56"/>
  <c r="G22" i="56"/>
  <c r="O22" i="56" s="1"/>
  <c r="F22" i="56"/>
  <c r="E22" i="56"/>
  <c r="D22" i="56"/>
  <c r="AI21" i="56"/>
  <c r="AH21" i="56"/>
  <c r="AG21" i="56"/>
  <c r="AF21" i="56"/>
  <c r="AC21" i="56"/>
  <c r="AB21" i="56"/>
  <c r="H21" i="56"/>
  <c r="G21" i="56"/>
  <c r="O21" i="56" s="1"/>
  <c r="F21" i="56"/>
  <c r="E21" i="56"/>
  <c r="D21" i="56"/>
  <c r="AI20" i="56"/>
  <c r="AH20" i="56"/>
  <c r="AG20" i="56"/>
  <c r="AF20" i="56"/>
  <c r="AC20" i="56"/>
  <c r="AB20" i="56"/>
  <c r="H20" i="56"/>
  <c r="G20" i="56"/>
  <c r="O20" i="56" s="1"/>
  <c r="F20" i="56"/>
  <c r="E20" i="56"/>
  <c r="D20" i="56"/>
  <c r="AI19" i="56"/>
  <c r="AH19" i="56"/>
  <c r="AG19" i="56"/>
  <c r="AF19" i="56"/>
  <c r="AC19" i="56"/>
  <c r="AB19" i="56"/>
  <c r="H19" i="56"/>
  <c r="G19" i="56"/>
  <c r="O19" i="56" s="1"/>
  <c r="F19" i="56"/>
  <c r="E19" i="56"/>
  <c r="D19" i="56"/>
  <c r="AI18" i="56"/>
  <c r="AH18" i="56"/>
  <c r="AG18" i="56"/>
  <c r="AF18" i="56"/>
  <c r="AC18" i="56"/>
  <c r="AB18" i="56"/>
  <c r="H18" i="56"/>
  <c r="G18" i="56"/>
  <c r="O18" i="56" s="1"/>
  <c r="F18" i="56"/>
  <c r="E18" i="56"/>
  <c r="D18" i="56"/>
  <c r="AI17" i="56"/>
  <c r="AH17" i="56"/>
  <c r="AG17" i="56"/>
  <c r="AF17" i="56"/>
  <c r="AC17" i="56"/>
  <c r="AB17" i="56"/>
  <c r="H17" i="56"/>
  <c r="G17" i="56"/>
  <c r="O17" i="56" s="1"/>
  <c r="F17" i="56"/>
  <c r="E17" i="56"/>
  <c r="D17" i="56"/>
  <c r="AI16" i="56"/>
  <c r="AH16" i="56"/>
  <c r="AG16" i="56"/>
  <c r="AF16" i="56"/>
  <c r="AC16" i="56"/>
  <c r="AB16" i="56"/>
  <c r="H16" i="56"/>
  <c r="G16" i="56"/>
  <c r="O16" i="56" s="1"/>
  <c r="F16" i="56"/>
  <c r="E16" i="56"/>
  <c r="D16" i="56"/>
  <c r="AI15" i="56"/>
  <c r="AH15" i="56"/>
  <c r="AG15" i="56"/>
  <c r="AF15" i="56"/>
  <c r="AC15" i="56"/>
  <c r="AB15" i="56"/>
  <c r="H15" i="56"/>
  <c r="G15" i="56"/>
  <c r="O15" i="56" s="1"/>
  <c r="F15" i="56"/>
  <c r="E15" i="56"/>
  <c r="D15" i="56"/>
  <c r="AI14" i="56"/>
  <c r="AH14" i="56"/>
  <c r="AG14" i="56"/>
  <c r="AF14" i="56"/>
  <c r="AD14" i="56"/>
  <c r="AD15" i="56" s="1"/>
  <c r="AD16" i="56" s="1"/>
  <c r="AD17" i="56" s="1"/>
  <c r="AD18" i="56" s="1"/>
  <c r="AD19" i="56" s="1"/>
  <c r="AD20" i="56" s="1"/>
  <c r="AD21" i="56" s="1"/>
  <c r="AD22" i="56" s="1"/>
  <c r="AD23" i="56" s="1"/>
  <c r="AD24" i="56" s="1"/>
  <c r="AD25" i="56" s="1"/>
  <c r="AD26" i="56" s="1"/>
  <c r="AD27" i="56" s="1"/>
  <c r="AD28" i="56" s="1"/>
  <c r="AD29" i="56" s="1"/>
  <c r="AD30" i="56" s="1"/>
  <c r="AD31" i="56" s="1"/>
  <c r="AD32" i="56" s="1"/>
  <c r="AD33" i="56" s="1"/>
  <c r="AD34" i="56" s="1"/>
  <c r="AD35" i="56" s="1"/>
  <c r="AD36" i="56" s="1"/>
  <c r="AD37" i="56" s="1"/>
  <c r="AD38" i="56" s="1"/>
  <c r="AD39" i="56" s="1"/>
  <c r="AD40" i="56" s="1"/>
  <c r="AD41" i="56" s="1"/>
  <c r="AD42" i="56" s="1"/>
  <c r="AC14" i="56"/>
  <c r="AB14" i="56"/>
  <c r="H14" i="56"/>
  <c r="G14" i="56"/>
  <c r="O14" i="56" s="1"/>
  <c r="F14" i="56"/>
  <c r="E14" i="56"/>
  <c r="D14" i="56"/>
  <c r="AI13" i="56"/>
  <c r="AH13" i="56"/>
  <c r="AG13" i="56"/>
  <c r="AF13" i="56"/>
  <c r="AC13" i="56"/>
  <c r="AB13" i="56"/>
  <c r="H13" i="56"/>
  <c r="G13" i="56"/>
  <c r="O13" i="56" s="1"/>
  <c r="F13" i="56"/>
  <c r="E13" i="56"/>
  <c r="D13" i="56"/>
  <c r="AM11" i="56"/>
  <c r="X11" i="56" s="1"/>
  <c r="AL11" i="56"/>
  <c r="W11" i="56" s="1"/>
  <c r="AK11" i="56"/>
  <c r="V11" i="56" s="1"/>
  <c r="AJ11" i="56"/>
  <c r="U11" i="56" s="1"/>
  <c r="AI11" i="56"/>
  <c r="T11" i="56" s="1"/>
  <c r="AH11" i="56"/>
  <c r="S11" i="56" s="1"/>
  <c r="AG11" i="56"/>
  <c r="R11" i="56" s="1"/>
  <c r="AF7" i="56"/>
  <c r="AG3" i="56"/>
  <c r="C7" i="56" s="1"/>
  <c r="E2" i="56"/>
  <c r="H43" i="55"/>
  <c r="F43" i="55"/>
  <c r="E43" i="55"/>
  <c r="D43" i="55"/>
  <c r="AK42" i="55"/>
  <c r="AJ42" i="55"/>
  <c r="AI42" i="55"/>
  <c r="AH42" i="55"/>
  <c r="AG42" i="55"/>
  <c r="AF42" i="55"/>
  <c r="AC42" i="55"/>
  <c r="AB42" i="55"/>
  <c r="H42" i="55"/>
  <c r="G42" i="55"/>
  <c r="O42" i="55" s="1"/>
  <c r="F42" i="55"/>
  <c r="E42" i="55"/>
  <c r="D42" i="55"/>
  <c r="AK41" i="55"/>
  <c r="AJ41" i="55"/>
  <c r="AI41" i="55"/>
  <c r="AH41" i="55"/>
  <c r="AG41" i="55"/>
  <c r="AF41" i="55"/>
  <c r="AC41" i="55"/>
  <c r="AB41" i="55"/>
  <c r="H41" i="55"/>
  <c r="G41" i="55"/>
  <c r="O41" i="55" s="1"/>
  <c r="F41" i="55"/>
  <c r="E41" i="55"/>
  <c r="D41" i="55"/>
  <c r="AK40" i="55"/>
  <c r="AJ40" i="55"/>
  <c r="AI40" i="55"/>
  <c r="AH40" i="55"/>
  <c r="AG40" i="55"/>
  <c r="AF40" i="55"/>
  <c r="AC40" i="55"/>
  <c r="AB40" i="55"/>
  <c r="H40" i="55"/>
  <c r="G40" i="55"/>
  <c r="O40" i="55" s="1"/>
  <c r="F40" i="55"/>
  <c r="E40" i="55"/>
  <c r="D40" i="55"/>
  <c r="AI39" i="55"/>
  <c r="AH39" i="55"/>
  <c r="AG39" i="55"/>
  <c r="AF39" i="55"/>
  <c r="AC39" i="55"/>
  <c r="AB39" i="55"/>
  <c r="H39" i="55"/>
  <c r="G39" i="55"/>
  <c r="O39" i="55" s="1"/>
  <c r="F39" i="55"/>
  <c r="E39" i="55"/>
  <c r="D39" i="55"/>
  <c r="AI38" i="55"/>
  <c r="AH38" i="55"/>
  <c r="AG38" i="55"/>
  <c r="AF38" i="55"/>
  <c r="AC38" i="55"/>
  <c r="AB38" i="55"/>
  <c r="H38" i="55"/>
  <c r="G38" i="55"/>
  <c r="O38" i="55" s="1"/>
  <c r="F38" i="55"/>
  <c r="E38" i="55"/>
  <c r="D38" i="55"/>
  <c r="AI37" i="55"/>
  <c r="AH37" i="55"/>
  <c r="AG37" i="55"/>
  <c r="AF37" i="55"/>
  <c r="AC37" i="55"/>
  <c r="AB37" i="55"/>
  <c r="H37" i="55"/>
  <c r="G37" i="55"/>
  <c r="O37" i="55" s="1"/>
  <c r="F37" i="55"/>
  <c r="E37" i="55"/>
  <c r="D37" i="55"/>
  <c r="AI36" i="55"/>
  <c r="AH36" i="55"/>
  <c r="AG36" i="55"/>
  <c r="AF36" i="55"/>
  <c r="AC36" i="55"/>
  <c r="AB36" i="55"/>
  <c r="H36" i="55"/>
  <c r="G36" i="55"/>
  <c r="O36" i="55" s="1"/>
  <c r="F36" i="55"/>
  <c r="E36" i="55"/>
  <c r="D36" i="55"/>
  <c r="AI35" i="55"/>
  <c r="AH35" i="55"/>
  <c r="AG35" i="55"/>
  <c r="AF35" i="55"/>
  <c r="AC35" i="55"/>
  <c r="AB35" i="55"/>
  <c r="H35" i="55"/>
  <c r="G35" i="55"/>
  <c r="O35" i="55" s="1"/>
  <c r="F35" i="55"/>
  <c r="E35" i="55"/>
  <c r="D35" i="55"/>
  <c r="AI34" i="55"/>
  <c r="AH34" i="55"/>
  <c r="AG34" i="55"/>
  <c r="AF34" i="55"/>
  <c r="AC34" i="55"/>
  <c r="AB34" i="55"/>
  <c r="H34" i="55"/>
  <c r="G34" i="55"/>
  <c r="O34" i="55" s="1"/>
  <c r="F34" i="55"/>
  <c r="E34" i="55"/>
  <c r="D34" i="55"/>
  <c r="AI33" i="55"/>
  <c r="AH33" i="55"/>
  <c r="AG33" i="55"/>
  <c r="AF33" i="55"/>
  <c r="AC33" i="55"/>
  <c r="AB33" i="55"/>
  <c r="H33" i="55"/>
  <c r="G33" i="55"/>
  <c r="O33" i="55" s="1"/>
  <c r="F33" i="55"/>
  <c r="E33" i="55"/>
  <c r="D33" i="55"/>
  <c r="AI32" i="55"/>
  <c r="AH32" i="55"/>
  <c r="AG32" i="55"/>
  <c r="AF32" i="55"/>
  <c r="AC32" i="55"/>
  <c r="AB32" i="55"/>
  <c r="H32" i="55"/>
  <c r="G32" i="55"/>
  <c r="O32" i="55" s="1"/>
  <c r="F32" i="55"/>
  <c r="E32" i="55"/>
  <c r="D32" i="55"/>
  <c r="AI31" i="55"/>
  <c r="AH31" i="55"/>
  <c r="AG31" i="55"/>
  <c r="AF31" i="55"/>
  <c r="AC31" i="55"/>
  <c r="AB31" i="55"/>
  <c r="H31" i="55"/>
  <c r="G31" i="55"/>
  <c r="O31" i="55" s="1"/>
  <c r="F31" i="55"/>
  <c r="E31" i="55"/>
  <c r="D31" i="55"/>
  <c r="AI30" i="55"/>
  <c r="AH30" i="55"/>
  <c r="AG30" i="55"/>
  <c r="AF30" i="55"/>
  <c r="AC30" i="55"/>
  <c r="AB30" i="55"/>
  <c r="H30" i="55"/>
  <c r="G30" i="55"/>
  <c r="O30" i="55" s="1"/>
  <c r="F30" i="55"/>
  <c r="E30" i="55"/>
  <c r="D30" i="55"/>
  <c r="AI29" i="55"/>
  <c r="AH29" i="55"/>
  <c r="AG29" i="55"/>
  <c r="AF29" i="55"/>
  <c r="AC29" i="55"/>
  <c r="AB29" i="55"/>
  <c r="H29" i="55"/>
  <c r="G29" i="55"/>
  <c r="O29" i="55" s="1"/>
  <c r="F29" i="55"/>
  <c r="E29" i="55"/>
  <c r="D29" i="55"/>
  <c r="AI28" i="55"/>
  <c r="AH28" i="55"/>
  <c r="AG28" i="55"/>
  <c r="AF28" i="55"/>
  <c r="AC28" i="55"/>
  <c r="AB28" i="55"/>
  <c r="H28" i="55"/>
  <c r="G28" i="55"/>
  <c r="O28" i="55" s="1"/>
  <c r="F28" i="55"/>
  <c r="E28" i="55"/>
  <c r="D28" i="55"/>
  <c r="AI27" i="55"/>
  <c r="AH27" i="55"/>
  <c r="AG27" i="55"/>
  <c r="AF27" i="55"/>
  <c r="AC27" i="55"/>
  <c r="AB27" i="55"/>
  <c r="H27" i="55"/>
  <c r="G27" i="55"/>
  <c r="O27" i="55" s="1"/>
  <c r="F27" i="55"/>
  <c r="E27" i="55"/>
  <c r="D27" i="55"/>
  <c r="AI26" i="55"/>
  <c r="AH26" i="55"/>
  <c r="AG26" i="55"/>
  <c r="AF26" i="55"/>
  <c r="AC26" i="55"/>
  <c r="AB26" i="55"/>
  <c r="H26" i="55"/>
  <c r="G26" i="55"/>
  <c r="O26" i="55" s="1"/>
  <c r="F26" i="55"/>
  <c r="E26" i="55"/>
  <c r="D26" i="55"/>
  <c r="AI25" i="55"/>
  <c r="AH25" i="55"/>
  <c r="AG25" i="55"/>
  <c r="AF25" i="55"/>
  <c r="AC25" i="55"/>
  <c r="AB25" i="55"/>
  <c r="H25" i="55"/>
  <c r="G25" i="55"/>
  <c r="O25" i="55" s="1"/>
  <c r="F25" i="55"/>
  <c r="E25" i="55"/>
  <c r="D25" i="55"/>
  <c r="AI24" i="55"/>
  <c r="AH24" i="55"/>
  <c r="AG24" i="55"/>
  <c r="AF24" i="55"/>
  <c r="AC24" i="55"/>
  <c r="AB24" i="55"/>
  <c r="H24" i="55"/>
  <c r="G24" i="55"/>
  <c r="O24" i="55" s="1"/>
  <c r="F24" i="55"/>
  <c r="E24" i="55"/>
  <c r="D24" i="55"/>
  <c r="AI23" i="55"/>
  <c r="AH23" i="55"/>
  <c r="AG23" i="55"/>
  <c r="AF23" i="55"/>
  <c r="AC23" i="55"/>
  <c r="AB23" i="55"/>
  <c r="H23" i="55"/>
  <c r="G23" i="55"/>
  <c r="O23" i="55" s="1"/>
  <c r="F23" i="55"/>
  <c r="E23" i="55"/>
  <c r="D23" i="55"/>
  <c r="AI22" i="55"/>
  <c r="AH22" i="55"/>
  <c r="AG22" i="55"/>
  <c r="AF22" i="55"/>
  <c r="AC22" i="55"/>
  <c r="AB22" i="55"/>
  <c r="H22" i="55"/>
  <c r="G22" i="55"/>
  <c r="O22" i="55" s="1"/>
  <c r="F22" i="55"/>
  <c r="E22" i="55"/>
  <c r="D22" i="55"/>
  <c r="AI21" i="55"/>
  <c r="AH21" i="55"/>
  <c r="AG21" i="55"/>
  <c r="AF21" i="55"/>
  <c r="AC21" i="55"/>
  <c r="AB21" i="55"/>
  <c r="H21" i="55"/>
  <c r="G21" i="55"/>
  <c r="O21" i="55" s="1"/>
  <c r="F21" i="55"/>
  <c r="E21" i="55"/>
  <c r="D21" i="55"/>
  <c r="AI20" i="55"/>
  <c r="AH20" i="55"/>
  <c r="AG20" i="55"/>
  <c r="AF20" i="55"/>
  <c r="AC20" i="55"/>
  <c r="AB20" i="55"/>
  <c r="H20" i="55"/>
  <c r="G20" i="55"/>
  <c r="O20" i="55" s="1"/>
  <c r="F20" i="55"/>
  <c r="E20" i="55"/>
  <c r="D20" i="55"/>
  <c r="AI19" i="55"/>
  <c r="AH19" i="55"/>
  <c r="AG19" i="55"/>
  <c r="AF19" i="55"/>
  <c r="AC19" i="55"/>
  <c r="AB19" i="55"/>
  <c r="O19" i="55"/>
  <c r="H19" i="55"/>
  <c r="G19" i="55"/>
  <c r="F19" i="55"/>
  <c r="E19" i="55"/>
  <c r="D19" i="55"/>
  <c r="AI18" i="55"/>
  <c r="AH18" i="55"/>
  <c r="AG18" i="55"/>
  <c r="AF18" i="55"/>
  <c r="AC18" i="55"/>
  <c r="AB18" i="55"/>
  <c r="H18" i="55"/>
  <c r="G18" i="55"/>
  <c r="O18" i="55" s="1"/>
  <c r="F18" i="55"/>
  <c r="E18" i="55"/>
  <c r="D18" i="55"/>
  <c r="AI17" i="55"/>
  <c r="AH17" i="55"/>
  <c r="AG17" i="55"/>
  <c r="AF17" i="55"/>
  <c r="AC17" i="55"/>
  <c r="AB17" i="55"/>
  <c r="H17" i="55"/>
  <c r="G17" i="55"/>
  <c r="O17" i="55" s="1"/>
  <c r="F17" i="55"/>
  <c r="E17" i="55"/>
  <c r="D17" i="55"/>
  <c r="AI16" i="55"/>
  <c r="AH16" i="55"/>
  <c r="AG16" i="55"/>
  <c r="AF16" i="55"/>
  <c r="AC16" i="55"/>
  <c r="AB16" i="55"/>
  <c r="H16" i="55"/>
  <c r="G16" i="55"/>
  <c r="O16" i="55" s="1"/>
  <c r="F16" i="55"/>
  <c r="E16" i="55"/>
  <c r="D16" i="55"/>
  <c r="AI15" i="55"/>
  <c r="AH15" i="55"/>
  <c r="AG15" i="55"/>
  <c r="AF15" i="55"/>
  <c r="AC15" i="55"/>
  <c r="AB15" i="55"/>
  <c r="H15" i="55"/>
  <c r="G15" i="55"/>
  <c r="O15" i="55" s="1"/>
  <c r="F15" i="55"/>
  <c r="E15" i="55"/>
  <c r="D15" i="55"/>
  <c r="AI14" i="55"/>
  <c r="AH14" i="55"/>
  <c r="AG14" i="55"/>
  <c r="AF14" i="55"/>
  <c r="AD14" i="55"/>
  <c r="AD15" i="55" s="1"/>
  <c r="AD16" i="55" s="1"/>
  <c r="AD17" i="55" s="1"/>
  <c r="AD18" i="55" s="1"/>
  <c r="AD19" i="55" s="1"/>
  <c r="AD20" i="55" s="1"/>
  <c r="AD21" i="55" s="1"/>
  <c r="AD22" i="55" s="1"/>
  <c r="AD23" i="55" s="1"/>
  <c r="AD24" i="55" s="1"/>
  <c r="AD25" i="55" s="1"/>
  <c r="AD26" i="55" s="1"/>
  <c r="AD27" i="55" s="1"/>
  <c r="AD28" i="55" s="1"/>
  <c r="AD29" i="55" s="1"/>
  <c r="AD30" i="55" s="1"/>
  <c r="AD31" i="55" s="1"/>
  <c r="AD32" i="55" s="1"/>
  <c r="AD33" i="55" s="1"/>
  <c r="AD34" i="55" s="1"/>
  <c r="AD35" i="55" s="1"/>
  <c r="AD36" i="55" s="1"/>
  <c r="AD37" i="55" s="1"/>
  <c r="AD38" i="55" s="1"/>
  <c r="AD39" i="55" s="1"/>
  <c r="AD40" i="55" s="1"/>
  <c r="AD41" i="55" s="1"/>
  <c r="AD42" i="55" s="1"/>
  <c r="AC14" i="55"/>
  <c r="AB14" i="55"/>
  <c r="H14" i="55"/>
  <c r="G14" i="55"/>
  <c r="O14" i="55" s="1"/>
  <c r="F14" i="55"/>
  <c r="E14" i="55"/>
  <c r="D14" i="55"/>
  <c r="AI13" i="55"/>
  <c r="AH13" i="55"/>
  <c r="AG13" i="55"/>
  <c r="AF13" i="55"/>
  <c r="AC13" i="55"/>
  <c r="AB13" i="55"/>
  <c r="H13" i="55"/>
  <c r="G13" i="55"/>
  <c r="O13" i="55" s="1"/>
  <c r="F13" i="55"/>
  <c r="E13" i="55"/>
  <c r="D13" i="55"/>
  <c r="AM11" i="55"/>
  <c r="X11" i="55" s="1"/>
  <c r="AL11" i="55"/>
  <c r="W11" i="55" s="1"/>
  <c r="AK11" i="55"/>
  <c r="AJ11" i="55"/>
  <c r="U11" i="55" s="1"/>
  <c r="AI11" i="55"/>
  <c r="T11" i="55" s="1"/>
  <c r="AH11" i="55"/>
  <c r="S11" i="55" s="1"/>
  <c r="AG11" i="55"/>
  <c r="R11" i="55" s="1"/>
  <c r="V11" i="55"/>
  <c r="AF7" i="55"/>
  <c r="AG3" i="55"/>
  <c r="C7" i="55" s="1"/>
  <c r="E2" i="55"/>
  <c r="H43" i="54"/>
  <c r="F43" i="54"/>
  <c r="E43" i="54"/>
  <c r="D43" i="54"/>
  <c r="AK42" i="54"/>
  <c r="AJ42" i="54"/>
  <c r="AI42" i="54"/>
  <c r="AH42" i="54"/>
  <c r="AG42" i="54"/>
  <c r="AF42" i="54"/>
  <c r="AC42" i="54"/>
  <c r="AB42" i="54"/>
  <c r="H42" i="54"/>
  <c r="G42" i="54"/>
  <c r="O42" i="54" s="1"/>
  <c r="F42" i="54"/>
  <c r="E42" i="54"/>
  <c r="D42" i="54"/>
  <c r="AK41" i="54"/>
  <c r="AJ41" i="54"/>
  <c r="AI41" i="54"/>
  <c r="AH41" i="54"/>
  <c r="AG41" i="54"/>
  <c r="AF41" i="54"/>
  <c r="AC41" i="54"/>
  <c r="AB41" i="54"/>
  <c r="H41" i="54"/>
  <c r="G41" i="54"/>
  <c r="O41" i="54" s="1"/>
  <c r="F41" i="54"/>
  <c r="E41" i="54"/>
  <c r="D41" i="54"/>
  <c r="AK40" i="54"/>
  <c r="AJ40" i="54"/>
  <c r="AI40" i="54"/>
  <c r="AH40" i="54"/>
  <c r="AG40" i="54"/>
  <c r="AF40" i="54"/>
  <c r="AC40" i="54"/>
  <c r="AB40" i="54"/>
  <c r="H40" i="54"/>
  <c r="G40" i="54"/>
  <c r="O40" i="54" s="1"/>
  <c r="F40" i="54"/>
  <c r="E40" i="54"/>
  <c r="D40" i="54"/>
  <c r="AI39" i="54"/>
  <c r="AH39" i="54"/>
  <c r="AG39" i="54"/>
  <c r="AF39" i="54"/>
  <c r="AC39" i="54"/>
  <c r="AB39" i="54"/>
  <c r="H39" i="54"/>
  <c r="G39" i="54"/>
  <c r="O39" i="54" s="1"/>
  <c r="F39" i="54"/>
  <c r="E39" i="54"/>
  <c r="D39" i="54"/>
  <c r="AI38" i="54"/>
  <c r="AH38" i="54"/>
  <c r="AG38" i="54"/>
  <c r="AF38" i="54"/>
  <c r="AC38" i="54"/>
  <c r="AB38" i="54"/>
  <c r="H38" i="54"/>
  <c r="G38" i="54"/>
  <c r="O38" i="54" s="1"/>
  <c r="F38" i="54"/>
  <c r="E38" i="54"/>
  <c r="D38" i="54"/>
  <c r="AI37" i="54"/>
  <c r="AH37" i="54"/>
  <c r="AG37" i="54"/>
  <c r="AF37" i="54"/>
  <c r="AC37" i="54"/>
  <c r="AB37" i="54"/>
  <c r="H37" i="54"/>
  <c r="G37" i="54"/>
  <c r="O37" i="54" s="1"/>
  <c r="F37" i="54"/>
  <c r="E37" i="54"/>
  <c r="D37" i="54"/>
  <c r="AI36" i="54"/>
  <c r="AH36" i="54"/>
  <c r="AG36" i="54"/>
  <c r="AF36" i="54"/>
  <c r="AC36" i="54"/>
  <c r="AB36" i="54"/>
  <c r="H36" i="54"/>
  <c r="G36" i="54"/>
  <c r="O36" i="54" s="1"/>
  <c r="F36" i="54"/>
  <c r="E36" i="54"/>
  <c r="D36" i="54"/>
  <c r="AI35" i="54"/>
  <c r="AH35" i="54"/>
  <c r="AG35" i="54"/>
  <c r="AF35" i="54"/>
  <c r="AC35" i="54"/>
  <c r="AB35" i="54"/>
  <c r="H35" i="54"/>
  <c r="G35" i="54"/>
  <c r="O35" i="54" s="1"/>
  <c r="F35" i="54"/>
  <c r="E35" i="54"/>
  <c r="D35" i="54"/>
  <c r="AI34" i="54"/>
  <c r="AH34" i="54"/>
  <c r="AG34" i="54"/>
  <c r="AF34" i="54"/>
  <c r="AC34" i="54"/>
  <c r="AB34" i="54"/>
  <c r="H34" i="54"/>
  <c r="G34" i="54"/>
  <c r="O34" i="54" s="1"/>
  <c r="F34" i="54"/>
  <c r="E34" i="54"/>
  <c r="D34" i="54"/>
  <c r="AI33" i="54"/>
  <c r="AH33" i="54"/>
  <c r="AG33" i="54"/>
  <c r="AF33" i="54"/>
  <c r="AC33" i="54"/>
  <c r="AB33" i="54"/>
  <c r="H33" i="54"/>
  <c r="G33" i="54"/>
  <c r="O33" i="54" s="1"/>
  <c r="F33" i="54"/>
  <c r="E33" i="54"/>
  <c r="D33" i="54"/>
  <c r="AI32" i="54"/>
  <c r="AH32" i="54"/>
  <c r="AG32" i="54"/>
  <c r="AF32" i="54"/>
  <c r="AC32" i="54"/>
  <c r="AB32" i="54"/>
  <c r="H32" i="54"/>
  <c r="G32" i="54"/>
  <c r="O32" i="54" s="1"/>
  <c r="F32" i="54"/>
  <c r="E32" i="54"/>
  <c r="D32" i="54"/>
  <c r="AI31" i="54"/>
  <c r="AH31" i="54"/>
  <c r="AG31" i="54"/>
  <c r="AF31" i="54"/>
  <c r="AC31" i="54"/>
  <c r="AB31" i="54"/>
  <c r="H31" i="54"/>
  <c r="G31" i="54"/>
  <c r="O31" i="54" s="1"/>
  <c r="F31" i="54"/>
  <c r="E31" i="54"/>
  <c r="D31" i="54"/>
  <c r="AI30" i="54"/>
  <c r="AH30" i="54"/>
  <c r="AG30" i="54"/>
  <c r="AF30" i="54"/>
  <c r="AC30" i="54"/>
  <c r="AB30" i="54"/>
  <c r="H30" i="54"/>
  <c r="G30" i="54"/>
  <c r="O30" i="54" s="1"/>
  <c r="F30" i="54"/>
  <c r="E30" i="54"/>
  <c r="D30" i="54"/>
  <c r="AI29" i="54"/>
  <c r="AH29" i="54"/>
  <c r="AG29" i="54"/>
  <c r="AF29" i="54"/>
  <c r="AC29" i="54"/>
  <c r="AB29" i="54"/>
  <c r="H29" i="54"/>
  <c r="G29" i="54"/>
  <c r="O29" i="54" s="1"/>
  <c r="F29" i="54"/>
  <c r="E29" i="54"/>
  <c r="D29" i="54"/>
  <c r="AI28" i="54"/>
  <c r="AH28" i="54"/>
  <c r="AG28" i="54"/>
  <c r="AF28" i="54"/>
  <c r="AC28" i="54"/>
  <c r="AB28" i="54"/>
  <c r="H28" i="54"/>
  <c r="G28" i="54"/>
  <c r="O28" i="54" s="1"/>
  <c r="F28" i="54"/>
  <c r="E28" i="54"/>
  <c r="D28" i="54"/>
  <c r="AI27" i="54"/>
  <c r="AH27" i="54"/>
  <c r="AG27" i="54"/>
  <c r="AF27" i="54"/>
  <c r="AC27" i="54"/>
  <c r="AB27" i="54"/>
  <c r="H27" i="54"/>
  <c r="G27" i="54"/>
  <c r="O27" i="54" s="1"/>
  <c r="F27" i="54"/>
  <c r="E27" i="54"/>
  <c r="D27" i="54"/>
  <c r="AI26" i="54"/>
  <c r="AH26" i="54"/>
  <c r="AG26" i="54"/>
  <c r="AF26" i="54"/>
  <c r="AC26" i="54"/>
  <c r="AB26" i="54"/>
  <c r="H26" i="54"/>
  <c r="G26" i="54"/>
  <c r="O26" i="54" s="1"/>
  <c r="F26" i="54"/>
  <c r="E26" i="54"/>
  <c r="D26" i="54"/>
  <c r="AI25" i="54"/>
  <c r="AH25" i="54"/>
  <c r="AG25" i="54"/>
  <c r="AF25" i="54"/>
  <c r="AC25" i="54"/>
  <c r="AB25" i="54"/>
  <c r="H25" i="54"/>
  <c r="G25" i="54"/>
  <c r="O25" i="54" s="1"/>
  <c r="F25" i="54"/>
  <c r="E25" i="54"/>
  <c r="D25" i="54"/>
  <c r="AI24" i="54"/>
  <c r="AH24" i="54"/>
  <c r="AG24" i="54"/>
  <c r="AF24" i="54"/>
  <c r="AC24" i="54"/>
  <c r="AB24" i="54"/>
  <c r="H24" i="54"/>
  <c r="G24" i="54"/>
  <c r="O24" i="54" s="1"/>
  <c r="F24" i="54"/>
  <c r="E24" i="54"/>
  <c r="D24" i="54"/>
  <c r="AI23" i="54"/>
  <c r="AH23" i="54"/>
  <c r="AG23" i="54"/>
  <c r="AF23" i="54"/>
  <c r="AC23" i="54"/>
  <c r="AB23" i="54"/>
  <c r="H23" i="54"/>
  <c r="G23" i="54"/>
  <c r="O23" i="54" s="1"/>
  <c r="F23" i="54"/>
  <c r="E23" i="54"/>
  <c r="D23" i="54"/>
  <c r="AI22" i="54"/>
  <c r="AH22" i="54"/>
  <c r="AG22" i="54"/>
  <c r="AF22" i="54"/>
  <c r="AC22" i="54"/>
  <c r="AB22" i="54"/>
  <c r="H22" i="54"/>
  <c r="G22" i="54"/>
  <c r="O22" i="54" s="1"/>
  <c r="F22" i="54"/>
  <c r="E22" i="54"/>
  <c r="D22" i="54"/>
  <c r="AI21" i="54"/>
  <c r="AH21" i="54"/>
  <c r="AG21" i="54"/>
  <c r="AF21" i="54"/>
  <c r="AC21" i="54"/>
  <c r="AB21" i="54"/>
  <c r="H21" i="54"/>
  <c r="G21" i="54"/>
  <c r="O21" i="54" s="1"/>
  <c r="F21" i="54"/>
  <c r="E21" i="54"/>
  <c r="D21" i="54"/>
  <c r="AI20" i="54"/>
  <c r="AH20" i="54"/>
  <c r="AG20" i="54"/>
  <c r="AF20" i="54"/>
  <c r="AC20" i="54"/>
  <c r="AB20" i="54"/>
  <c r="H20" i="54"/>
  <c r="G20" i="54"/>
  <c r="O20" i="54" s="1"/>
  <c r="F20" i="54"/>
  <c r="E20" i="54"/>
  <c r="D20" i="54"/>
  <c r="AI19" i="54"/>
  <c r="AH19" i="54"/>
  <c r="AG19" i="54"/>
  <c r="AF19" i="54"/>
  <c r="AC19" i="54"/>
  <c r="AB19" i="54"/>
  <c r="H19" i="54"/>
  <c r="G19" i="54"/>
  <c r="O19" i="54" s="1"/>
  <c r="F19" i="54"/>
  <c r="E19" i="54"/>
  <c r="D19" i="54"/>
  <c r="AI18" i="54"/>
  <c r="AH18" i="54"/>
  <c r="AG18" i="54"/>
  <c r="AF18" i="54"/>
  <c r="AC18" i="54"/>
  <c r="AB18" i="54"/>
  <c r="H18" i="54"/>
  <c r="G18" i="54"/>
  <c r="O18" i="54" s="1"/>
  <c r="F18" i="54"/>
  <c r="E18" i="54"/>
  <c r="D18" i="54"/>
  <c r="AI17" i="54"/>
  <c r="AH17" i="54"/>
  <c r="AG17" i="54"/>
  <c r="AF17" i="54"/>
  <c r="AC17" i="54"/>
  <c r="AB17" i="54"/>
  <c r="H17" i="54"/>
  <c r="G17" i="54"/>
  <c r="O17" i="54" s="1"/>
  <c r="F17" i="54"/>
  <c r="E17" i="54"/>
  <c r="D17" i="54"/>
  <c r="AI16" i="54"/>
  <c r="AH16" i="54"/>
  <c r="AG16" i="54"/>
  <c r="AF16" i="54"/>
  <c r="AC16" i="54"/>
  <c r="AB16" i="54"/>
  <c r="H16" i="54"/>
  <c r="G16" i="54"/>
  <c r="O16" i="54" s="1"/>
  <c r="F16" i="54"/>
  <c r="E16" i="54"/>
  <c r="D16" i="54"/>
  <c r="AI15" i="54"/>
  <c r="AH15" i="54"/>
  <c r="AG15" i="54"/>
  <c r="AF15" i="54"/>
  <c r="AC15" i="54"/>
  <c r="AB15" i="54"/>
  <c r="H15" i="54"/>
  <c r="G15" i="54"/>
  <c r="O15" i="54" s="1"/>
  <c r="F15" i="54"/>
  <c r="E15" i="54"/>
  <c r="D15" i="54"/>
  <c r="AI14" i="54"/>
  <c r="AH14" i="54"/>
  <c r="AG14" i="54"/>
  <c r="AF14" i="54"/>
  <c r="AD14" i="54"/>
  <c r="AD15" i="54" s="1"/>
  <c r="AD16" i="54" s="1"/>
  <c r="AD17" i="54" s="1"/>
  <c r="AD18" i="54" s="1"/>
  <c r="AD19" i="54" s="1"/>
  <c r="AD20" i="54" s="1"/>
  <c r="AD21" i="54" s="1"/>
  <c r="AD22" i="54" s="1"/>
  <c r="AD23" i="54" s="1"/>
  <c r="AD24" i="54" s="1"/>
  <c r="AD25" i="54" s="1"/>
  <c r="AD26" i="54" s="1"/>
  <c r="AD27" i="54" s="1"/>
  <c r="AD28" i="54" s="1"/>
  <c r="AD29" i="54" s="1"/>
  <c r="AD30" i="54" s="1"/>
  <c r="AD31" i="54" s="1"/>
  <c r="AD32" i="54" s="1"/>
  <c r="AD33" i="54" s="1"/>
  <c r="AD34" i="54" s="1"/>
  <c r="AD35" i="54" s="1"/>
  <c r="AD36" i="54" s="1"/>
  <c r="AD37" i="54" s="1"/>
  <c r="AD38" i="54" s="1"/>
  <c r="AD39" i="54" s="1"/>
  <c r="AD40" i="54" s="1"/>
  <c r="AD41" i="54" s="1"/>
  <c r="AD42" i="54" s="1"/>
  <c r="AC14" i="54"/>
  <c r="AB14" i="54"/>
  <c r="H14" i="54"/>
  <c r="G14" i="54"/>
  <c r="O14" i="54" s="1"/>
  <c r="F14" i="54"/>
  <c r="E14" i="54"/>
  <c r="D14" i="54"/>
  <c r="AI13" i="54"/>
  <c r="AH13" i="54"/>
  <c r="AG13" i="54"/>
  <c r="AF13" i="54"/>
  <c r="AC13" i="54"/>
  <c r="AB13" i="54"/>
  <c r="H13" i="54"/>
  <c r="G13" i="54"/>
  <c r="O13" i="54" s="1"/>
  <c r="F13" i="54"/>
  <c r="E13" i="54"/>
  <c r="D13" i="54"/>
  <c r="AM11" i="54"/>
  <c r="X11" i="54" s="1"/>
  <c r="AL11" i="54"/>
  <c r="W11" i="54" s="1"/>
  <c r="AK11" i="54"/>
  <c r="V11" i="54" s="1"/>
  <c r="AJ11" i="54"/>
  <c r="AI11" i="54"/>
  <c r="T11" i="54" s="1"/>
  <c r="AH11" i="54"/>
  <c r="S11" i="54" s="1"/>
  <c r="AG11" i="54"/>
  <c r="R11" i="54" s="1"/>
  <c r="U11" i="54"/>
  <c r="AF7" i="54"/>
  <c r="AG3" i="54"/>
  <c r="C7" i="54" s="1"/>
  <c r="E2" i="54"/>
  <c r="H43" i="53"/>
  <c r="F43" i="53"/>
  <c r="E43" i="53"/>
  <c r="D43" i="53"/>
  <c r="AK42" i="53"/>
  <c r="AJ42" i="53"/>
  <c r="AI42" i="53"/>
  <c r="AH42" i="53"/>
  <c r="AG42" i="53"/>
  <c r="AF42" i="53"/>
  <c r="AC42" i="53"/>
  <c r="AB42" i="53"/>
  <c r="H42" i="53"/>
  <c r="G42" i="53"/>
  <c r="O42" i="53" s="1"/>
  <c r="F42" i="53"/>
  <c r="E42" i="53"/>
  <c r="D42" i="53"/>
  <c r="AK41" i="53"/>
  <c r="AJ41" i="53"/>
  <c r="AI41" i="53"/>
  <c r="AH41" i="53"/>
  <c r="AG41" i="53"/>
  <c r="AF41" i="53"/>
  <c r="AC41" i="53"/>
  <c r="AB41" i="53"/>
  <c r="H41" i="53"/>
  <c r="G41" i="53"/>
  <c r="O41" i="53" s="1"/>
  <c r="F41" i="53"/>
  <c r="E41" i="53"/>
  <c r="D41" i="53"/>
  <c r="AK40" i="53"/>
  <c r="AJ40" i="53"/>
  <c r="AI40" i="53"/>
  <c r="AH40" i="53"/>
  <c r="AG40" i="53"/>
  <c r="AF40" i="53"/>
  <c r="AC40" i="53"/>
  <c r="AB40" i="53"/>
  <c r="H40" i="53"/>
  <c r="G40" i="53"/>
  <c r="O40" i="53" s="1"/>
  <c r="F40" i="53"/>
  <c r="E40" i="53"/>
  <c r="D40" i="53"/>
  <c r="AI39" i="53"/>
  <c r="AH39" i="53"/>
  <c r="AG39" i="53"/>
  <c r="AF39" i="53"/>
  <c r="AC39" i="53"/>
  <c r="AB39" i="53"/>
  <c r="H39" i="53"/>
  <c r="G39" i="53"/>
  <c r="O39" i="53" s="1"/>
  <c r="F39" i="53"/>
  <c r="E39" i="53"/>
  <c r="D39" i="53"/>
  <c r="AI38" i="53"/>
  <c r="AH38" i="53"/>
  <c r="AG38" i="53"/>
  <c r="AF38" i="53"/>
  <c r="AC38" i="53"/>
  <c r="AB38" i="53"/>
  <c r="H38" i="53"/>
  <c r="G38" i="53"/>
  <c r="O38" i="53" s="1"/>
  <c r="F38" i="53"/>
  <c r="E38" i="53"/>
  <c r="D38" i="53"/>
  <c r="AI37" i="53"/>
  <c r="AH37" i="53"/>
  <c r="AG37" i="53"/>
  <c r="AF37" i="53"/>
  <c r="AC37" i="53"/>
  <c r="AB37" i="53"/>
  <c r="H37" i="53"/>
  <c r="G37" i="53"/>
  <c r="O37" i="53" s="1"/>
  <c r="F37" i="53"/>
  <c r="E37" i="53"/>
  <c r="D37" i="53"/>
  <c r="AI36" i="53"/>
  <c r="AH36" i="53"/>
  <c r="AG36" i="53"/>
  <c r="AF36" i="53"/>
  <c r="AC36" i="53"/>
  <c r="AB36" i="53"/>
  <c r="H36" i="53"/>
  <c r="G36" i="53"/>
  <c r="O36" i="53" s="1"/>
  <c r="F36" i="53"/>
  <c r="E36" i="53"/>
  <c r="D36" i="53"/>
  <c r="AI35" i="53"/>
  <c r="AH35" i="53"/>
  <c r="AG35" i="53"/>
  <c r="AF35" i="53"/>
  <c r="AC35" i="53"/>
  <c r="AB35" i="53"/>
  <c r="H35" i="53"/>
  <c r="G35" i="53"/>
  <c r="O35" i="53" s="1"/>
  <c r="F35" i="53"/>
  <c r="E35" i="53"/>
  <c r="D35" i="53"/>
  <c r="AI34" i="53"/>
  <c r="AH34" i="53"/>
  <c r="AG34" i="53"/>
  <c r="AF34" i="53"/>
  <c r="AC34" i="53"/>
  <c r="AB34" i="53"/>
  <c r="H34" i="53"/>
  <c r="G34" i="53"/>
  <c r="O34" i="53" s="1"/>
  <c r="F34" i="53"/>
  <c r="E34" i="53"/>
  <c r="D34" i="53"/>
  <c r="AI33" i="53"/>
  <c r="AH33" i="53"/>
  <c r="AG33" i="53"/>
  <c r="AF33" i="53"/>
  <c r="AC33" i="53"/>
  <c r="AB33" i="53"/>
  <c r="H33" i="53"/>
  <c r="G33" i="53"/>
  <c r="O33" i="53" s="1"/>
  <c r="F33" i="53"/>
  <c r="E33" i="53"/>
  <c r="D33" i="53"/>
  <c r="AI32" i="53"/>
  <c r="AH32" i="53"/>
  <c r="AG32" i="53"/>
  <c r="AF32" i="53"/>
  <c r="AC32" i="53"/>
  <c r="AB32" i="53"/>
  <c r="H32" i="53"/>
  <c r="G32" i="53"/>
  <c r="O32" i="53" s="1"/>
  <c r="F32" i="53"/>
  <c r="E32" i="53"/>
  <c r="D32" i="53"/>
  <c r="AI31" i="53"/>
  <c r="AH31" i="53"/>
  <c r="AG31" i="53"/>
  <c r="AF31" i="53"/>
  <c r="AC31" i="53"/>
  <c r="AB31" i="53"/>
  <c r="H31" i="53"/>
  <c r="G31" i="53"/>
  <c r="O31" i="53" s="1"/>
  <c r="F31" i="53"/>
  <c r="E31" i="53"/>
  <c r="D31" i="53"/>
  <c r="AI30" i="53"/>
  <c r="AH30" i="53"/>
  <c r="AG30" i="53"/>
  <c r="AF30" i="53"/>
  <c r="AC30" i="53"/>
  <c r="AB30" i="53"/>
  <c r="H30" i="53"/>
  <c r="G30" i="53"/>
  <c r="O30" i="53" s="1"/>
  <c r="F30" i="53"/>
  <c r="E30" i="53"/>
  <c r="D30" i="53"/>
  <c r="AI29" i="53"/>
  <c r="AH29" i="53"/>
  <c r="AG29" i="53"/>
  <c r="AF29" i="53"/>
  <c r="AC29" i="53"/>
  <c r="AB29" i="53"/>
  <c r="H29" i="53"/>
  <c r="G29" i="53"/>
  <c r="O29" i="53" s="1"/>
  <c r="F29" i="53"/>
  <c r="E29" i="53"/>
  <c r="D29" i="53"/>
  <c r="AI28" i="53"/>
  <c r="AH28" i="53"/>
  <c r="AG28" i="53"/>
  <c r="AF28" i="53"/>
  <c r="AC28" i="53"/>
  <c r="AB28" i="53"/>
  <c r="H28" i="53"/>
  <c r="G28" i="53"/>
  <c r="O28" i="53" s="1"/>
  <c r="F28" i="53"/>
  <c r="E28" i="53"/>
  <c r="D28" i="53"/>
  <c r="AI27" i="53"/>
  <c r="AH27" i="53"/>
  <c r="AG27" i="53"/>
  <c r="AF27" i="53"/>
  <c r="AC27" i="53"/>
  <c r="AB27" i="53"/>
  <c r="H27" i="53"/>
  <c r="G27" i="53"/>
  <c r="O27" i="53" s="1"/>
  <c r="F27" i="53"/>
  <c r="E27" i="53"/>
  <c r="D27" i="53"/>
  <c r="AI26" i="53"/>
  <c r="AH26" i="53"/>
  <c r="AG26" i="53"/>
  <c r="AF26" i="53"/>
  <c r="AC26" i="53"/>
  <c r="AB26" i="53"/>
  <c r="H26" i="53"/>
  <c r="G26" i="53"/>
  <c r="O26" i="53" s="1"/>
  <c r="F26" i="53"/>
  <c r="E26" i="53"/>
  <c r="D26" i="53"/>
  <c r="AI25" i="53"/>
  <c r="AH25" i="53"/>
  <c r="AG25" i="53"/>
  <c r="AF25" i="53"/>
  <c r="AC25" i="53"/>
  <c r="AB25" i="53"/>
  <c r="H25" i="53"/>
  <c r="G25" i="53"/>
  <c r="O25" i="53" s="1"/>
  <c r="F25" i="53"/>
  <c r="E25" i="53"/>
  <c r="D25" i="53"/>
  <c r="AI24" i="53"/>
  <c r="AH24" i="53"/>
  <c r="AG24" i="53"/>
  <c r="AF24" i="53"/>
  <c r="AC24" i="53"/>
  <c r="AB24" i="53"/>
  <c r="H24" i="53"/>
  <c r="G24" i="53"/>
  <c r="O24" i="53" s="1"/>
  <c r="F24" i="53"/>
  <c r="E24" i="53"/>
  <c r="D24" i="53"/>
  <c r="AI23" i="53"/>
  <c r="AH23" i="53"/>
  <c r="AG23" i="53"/>
  <c r="AF23" i="53"/>
  <c r="AC23" i="53"/>
  <c r="AB23" i="53"/>
  <c r="H23" i="53"/>
  <c r="G23" i="53"/>
  <c r="O23" i="53" s="1"/>
  <c r="F23" i="53"/>
  <c r="E23" i="53"/>
  <c r="D23" i="53"/>
  <c r="AI22" i="53"/>
  <c r="AH22" i="53"/>
  <c r="AG22" i="53"/>
  <c r="AF22" i="53"/>
  <c r="AC22" i="53"/>
  <c r="AB22" i="53"/>
  <c r="H22" i="53"/>
  <c r="G22" i="53"/>
  <c r="O22" i="53" s="1"/>
  <c r="F22" i="53"/>
  <c r="E22" i="53"/>
  <c r="D22" i="53"/>
  <c r="AI21" i="53"/>
  <c r="AH21" i="53"/>
  <c r="AG21" i="53"/>
  <c r="AF21" i="53"/>
  <c r="AC21" i="53"/>
  <c r="AB21" i="53"/>
  <c r="H21" i="53"/>
  <c r="G21" i="53"/>
  <c r="O21" i="53" s="1"/>
  <c r="F21" i="53"/>
  <c r="E21" i="53"/>
  <c r="D21" i="53"/>
  <c r="AI20" i="53"/>
  <c r="AH20" i="53"/>
  <c r="AG20" i="53"/>
  <c r="AF20" i="53"/>
  <c r="AC20" i="53"/>
  <c r="AB20" i="53"/>
  <c r="H20" i="53"/>
  <c r="G20" i="53"/>
  <c r="O20" i="53" s="1"/>
  <c r="F20" i="53"/>
  <c r="E20" i="53"/>
  <c r="D20" i="53"/>
  <c r="AI19" i="53"/>
  <c r="AH19" i="53"/>
  <c r="AG19" i="53"/>
  <c r="AF19" i="53"/>
  <c r="AC19" i="53"/>
  <c r="AB19" i="53"/>
  <c r="H19" i="53"/>
  <c r="G19" i="53"/>
  <c r="O19" i="53" s="1"/>
  <c r="F19" i="53"/>
  <c r="E19" i="53"/>
  <c r="D19" i="53"/>
  <c r="AI18" i="53"/>
  <c r="AH18" i="53"/>
  <c r="AG18" i="53"/>
  <c r="AF18" i="53"/>
  <c r="AC18" i="53"/>
  <c r="AB18" i="53"/>
  <c r="H18" i="53"/>
  <c r="G18" i="53"/>
  <c r="O18" i="53" s="1"/>
  <c r="F18" i="53"/>
  <c r="E18" i="53"/>
  <c r="D18" i="53"/>
  <c r="AI17" i="53"/>
  <c r="AH17" i="53"/>
  <c r="AG17" i="53"/>
  <c r="AF17" i="53"/>
  <c r="AC17" i="53"/>
  <c r="AB17" i="53"/>
  <c r="H17" i="53"/>
  <c r="G17" i="53"/>
  <c r="O17" i="53" s="1"/>
  <c r="F17" i="53"/>
  <c r="E17" i="53"/>
  <c r="D17" i="53"/>
  <c r="AI16" i="53"/>
  <c r="AH16" i="53"/>
  <c r="AG16" i="53"/>
  <c r="AF16" i="53"/>
  <c r="AC16" i="53"/>
  <c r="AB16" i="53"/>
  <c r="H16" i="53"/>
  <c r="G16" i="53"/>
  <c r="O16" i="53" s="1"/>
  <c r="F16" i="53"/>
  <c r="E16" i="53"/>
  <c r="D16" i="53"/>
  <c r="AI15" i="53"/>
  <c r="AH15" i="53"/>
  <c r="AG15" i="53"/>
  <c r="AF15" i="53"/>
  <c r="AC15" i="53"/>
  <c r="AB15" i="53"/>
  <c r="H15" i="53"/>
  <c r="G15" i="53"/>
  <c r="O15" i="53" s="1"/>
  <c r="F15" i="53"/>
  <c r="E15" i="53"/>
  <c r="D15" i="53"/>
  <c r="AI14" i="53"/>
  <c r="AH14" i="53"/>
  <c r="AG14" i="53"/>
  <c r="AF14" i="53"/>
  <c r="AD14" i="53"/>
  <c r="AD15" i="53" s="1"/>
  <c r="AD16" i="53" s="1"/>
  <c r="AD17" i="53" s="1"/>
  <c r="AD18" i="53" s="1"/>
  <c r="AD19" i="53" s="1"/>
  <c r="AD20" i="53" s="1"/>
  <c r="AD21" i="53" s="1"/>
  <c r="AD22" i="53" s="1"/>
  <c r="AD23" i="53" s="1"/>
  <c r="AD24" i="53" s="1"/>
  <c r="AD25" i="53" s="1"/>
  <c r="AD26" i="53" s="1"/>
  <c r="AD27" i="53" s="1"/>
  <c r="AD28" i="53" s="1"/>
  <c r="AD29" i="53" s="1"/>
  <c r="AD30" i="53" s="1"/>
  <c r="AD31" i="53" s="1"/>
  <c r="AD32" i="53" s="1"/>
  <c r="AD33" i="53" s="1"/>
  <c r="AD34" i="53" s="1"/>
  <c r="AD35" i="53" s="1"/>
  <c r="AD36" i="53" s="1"/>
  <c r="AD37" i="53" s="1"/>
  <c r="AD38" i="53" s="1"/>
  <c r="AD39" i="53" s="1"/>
  <c r="AD40" i="53" s="1"/>
  <c r="AD41" i="53" s="1"/>
  <c r="AD42" i="53" s="1"/>
  <c r="AC14" i="53"/>
  <c r="AB14" i="53"/>
  <c r="H14" i="53"/>
  <c r="G14" i="53"/>
  <c r="O14" i="53" s="1"/>
  <c r="F14" i="53"/>
  <c r="E14" i="53"/>
  <c r="D14" i="53"/>
  <c r="AI13" i="53"/>
  <c r="AH13" i="53"/>
  <c r="AG13" i="53"/>
  <c r="AF13" i="53"/>
  <c r="AC13" i="53"/>
  <c r="AB13" i="53"/>
  <c r="H13" i="53"/>
  <c r="G13" i="53"/>
  <c r="O13" i="53" s="1"/>
  <c r="F13" i="53"/>
  <c r="E13" i="53"/>
  <c r="D13" i="53"/>
  <c r="AM11" i="53"/>
  <c r="X11" i="53" s="1"/>
  <c r="AL11" i="53"/>
  <c r="W11" i="53" s="1"/>
  <c r="AK11" i="53"/>
  <c r="V11" i="53" s="1"/>
  <c r="AJ11" i="53"/>
  <c r="U11" i="53" s="1"/>
  <c r="AI11" i="53"/>
  <c r="T11" i="53" s="1"/>
  <c r="AH11" i="53"/>
  <c r="S11" i="53" s="1"/>
  <c r="AG11" i="53"/>
  <c r="R11" i="53" s="1"/>
  <c r="AF7" i="53"/>
  <c r="AG3" i="53"/>
  <c r="C7" i="53" s="1"/>
  <c r="E2" i="53"/>
  <c r="H43" i="52"/>
  <c r="F43" i="52"/>
  <c r="E43" i="52"/>
  <c r="D43" i="52"/>
  <c r="AK42" i="52"/>
  <c r="AJ42" i="52"/>
  <c r="AI42" i="52"/>
  <c r="AH42" i="52"/>
  <c r="AG42" i="52"/>
  <c r="AF42" i="52"/>
  <c r="AC42" i="52"/>
  <c r="AB42" i="52"/>
  <c r="H42" i="52"/>
  <c r="G42" i="52"/>
  <c r="O42" i="52" s="1"/>
  <c r="F42" i="52"/>
  <c r="E42" i="52"/>
  <c r="D42" i="52"/>
  <c r="AK41" i="52"/>
  <c r="AJ41" i="52"/>
  <c r="AI41" i="52"/>
  <c r="AH41" i="52"/>
  <c r="AG41" i="52"/>
  <c r="AF41" i="52"/>
  <c r="AC41" i="52"/>
  <c r="AB41" i="52"/>
  <c r="H41" i="52"/>
  <c r="G41" i="52"/>
  <c r="O41" i="52" s="1"/>
  <c r="F41" i="52"/>
  <c r="E41" i="52"/>
  <c r="D41" i="52"/>
  <c r="AK40" i="52"/>
  <c r="AJ40" i="52"/>
  <c r="AI40" i="52"/>
  <c r="AH40" i="52"/>
  <c r="AG40" i="52"/>
  <c r="AF40" i="52"/>
  <c r="AC40" i="52"/>
  <c r="AB40" i="52"/>
  <c r="H40" i="52"/>
  <c r="G40" i="52"/>
  <c r="O40" i="52" s="1"/>
  <c r="F40" i="52"/>
  <c r="E40" i="52"/>
  <c r="D40" i="52"/>
  <c r="AI39" i="52"/>
  <c r="AH39" i="52"/>
  <c r="AG39" i="52"/>
  <c r="AF39" i="52"/>
  <c r="AC39" i="52"/>
  <c r="AB39" i="52"/>
  <c r="H39" i="52"/>
  <c r="G39" i="52"/>
  <c r="O39" i="52" s="1"/>
  <c r="F39" i="52"/>
  <c r="E39" i="52"/>
  <c r="D39" i="52"/>
  <c r="AI38" i="52"/>
  <c r="AH38" i="52"/>
  <c r="AG38" i="52"/>
  <c r="AF38" i="52"/>
  <c r="AC38" i="52"/>
  <c r="AB38" i="52"/>
  <c r="H38" i="52"/>
  <c r="G38" i="52"/>
  <c r="O38" i="52" s="1"/>
  <c r="F38" i="52"/>
  <c r="E38" i="52"/>
  <c r="D38" i="52"/>
  <c r="AI37" i="52"/>
  <c r="AH37" i="52"/>
  <c r="AG37" i="52"/>
  <c r="AF37" i="52"/>
  <c r="AC37" i="52"/>
  <c r="AB37" i="52"/>
  <c r="H37" i="52"/>
  <c r="G37" i="52"/>
  <c r="O37" i="52" s="1"/>
  <c r="F37" i="52"/>
  <c r="E37" i="52"/>
  <c r="D37" i="52"/>
  <c r="AI36" i="52"/>
  <c r="AH36" i="52"/>
  <c r="AG36" i="52"/>
  <c r="AF36" i="52"/>
  <c r="AC36" i="52"/>
  <c r="AB36" i="52"/>
  <c r="H36" i="52"/>
  <c r="G36" i="52"/>
  <c r="O36" i="52" s="1"/>
  <c r="F36" i="52"/>
  <c r="E36" i="52"/>
  <c r="D36" i="52"/>
  <c r="AI35" i="52"/>
  <c r="AH35" i="52"/>
  <c r="AG35" i="52"/>
  <c r="AF35" i="52"/>
  <c r="AC35" i="52"/>
  <c r="AB35" i="52"/>
  <c r="H35" i="52"/>
  <c r="G35" i="52"/>
  <c r="O35" i="52" s="1"/>
  <c r="F35" i="52"/>
  <c r="E35" i="52"/>
  <c r="D35" i="52"/>
  <c r="AI34" i="52"/>
  <c r="AH34" i="52"/>
  <c r="AG34" i="52"/>
  <c r="AF34" i="52"/>
  <c r="AC34" i="52"/>
  <c r="AB34" i="52"/>
  <c r="H34" i="52"/>
  <c r="G34" i="52"/>
  <c r="O34" i="52" s="1"/>
  <c r="F34" i="52"/>
  <c r="E34" i="52"/>
  <c r="D34" i="52"/>
  <c r="AI33" i="52"/>
  <c r="AH33" i="52"/>
  <c r="AG33" i="52"/>
  <c r="AF33" i="52"/>
  <c r="AC33" i="52"/>
  <c r="AB33" i="52"/>
  <c r="H33" i="52"/>
  <c r="G33" i="52"/>
  <c r="O33" i="52" s="1"/>
  <c r="F33" i="52"/>
  <c r="E33" i="52"/>
  <c r="D33" i="52"/>
  <c r="AI32" i="52"/>
  <c r="AH32" i="52"/>
  <c r="AG32" i="52"/>
  <c r="AF32" i="52"/>
  <c r="AC32" i="52"/>
  <c r="AB32" i="52"/>
  <c r="H32" i="52"/>
  <c r="G32" i="52"/>
  <c r="O32" i="52" s="1"/>
  <c r="F32" i="52"/>
  <c r="E32" i="52"/>
  <c r="D32" i="52"/>
  <c r="AI31" i="52"/>
  <c r="AH31" i="52"/>
  <c r="AG31" i="52"/>
  <c r="AF31" i="52"/>
  <c r="AC31" i="52"/>
  <c r="AB31" i="52"/>
  <c r="H31" i="52"/>
  <c r="G31" i="52"/>
  <c r="O31" i="52" s="1"/>
  <c r="F31" i="52"/>
  <c r="E31" i="52"/>
  <c r="D31" i="52"/>
  <c r="AI30" i="52"/>
  <c r="AH30" i="52"/>
  <c r="AG30" i="52"/>
  <c r="AF30" i="52"/>
  <c r="AC30" i="52"/>
  <c r="AB30" i="52"/>
  <c r="H30" i="52"/>
  <c r="G30" i="52"/>
  <c r="O30" i="52" s="1"/>
  <c r="F30" i="52"/>
  <c r="E30" i="52"/>
  <c r="D30" i="52"/>
  <c r="AI29" i="52"/>
  <c r="AH29" i="52"/>
  <c r="AG29" i="52"/>
  <c r="AF29" i="52"/>
  <c r="AC29" i="52"/>
  <c r="AB29" i="52"/>
  <c r="H29" i="52"/>
  <c r="G29" i="52"/>
  <c r="O29" i="52" s="1"/>
  <c r="F29" i="52"/>
  <c r="E29" i="52"/>
  <c r="D29" i="52"/>
  <c r="AI28" i="52"/>
  <c r="AH28" i="52"/>
  <c r="AG28" i="52"/>
  <c r="AF28" i="52"/>
  <c r="AC28" i="52"/>
  <c r="AB28" i="52"/>
  <c r="H28" i="52"/>
  <c r="G28" i="52"/>
  <c r="O28" i="52" s="1"/>
  <c r="F28" i="52"/>
  <c r="E28" i="52"/>
  <c r="D28" i="52"/>
  <c r="AI27" i="52"/>
  <c r="AH27" i="52"/>
  <c r="AG27" i="52"/>
  <c r="AF27" i="52"/>
  <c r="AC27" i="52"/>
  <c r="AB27" i="52"/>
  <c r="H27" i="52"/>
  <c r="G27" i="52"/>
  <c r="O27" i="52" s="1"/>
  <c r="F27" i="52"/>
  <c r="E27" i="52"/>
  <c r="D27" i="52"/>
  <c r="AI26" i="52"/>
  <c r="AH26" i="52"/>
  <c r="AG26" i="52"/>
  <c r="AF26" i="52"/>
  <c r="AC26" i="52"/>
  <c r="AB26" i="52"/>
  <c r="H26" i="52"/>
  <c r="G26" i="52"/>
  <c r="O26" i="52" s="1"/>
  <c r="F26" i="52"/>
  <c r="E26" i="52"/>
  <c r="D26" i="52"/>
  <c r="AI25" i="52"/>
  <c r="AH25" i="52"/>
  <c r="AG25" i="52"/>
  <c r="AF25" i="52"/>
  <c r="AC25" i="52"/>
  <c r="AB25" i="52"/>
  <c r="H25" i="52"/>
  <c r="G25" i="52"/>
  <c r="O25" i="52" s="1"/>
  <c r="F25" i="52"/>
  <c r="E25" i="52"/>
  <c r="D25" i="52"/>
  <c r="AI24" i="52"/>
  <c r="AH24" i="52"/>
  <c r="AG24" i="52"/>
  <c r="AF24" i="52"/>
  <c r="AC24" i="52"/>
  <c r="AB24" i="52"/>
  <c r="H24" i="52"/>
  <c r="G24" i="52"/>
  <c r="O24" i="52" s="1"/>
  <c r="F24" i="52"/>
  <c r="E24" i="52"/>
  <c r="D24" i="52"/>
  <c r="AI23" i="52"/>
  <c r="AH23" i="52"/>
  <c r="AG23" i="52"/>
  <c r="AF23" i="52"/>
  <c r="AC23" i="52"/>
  <c r="AB23" i="52"/>
  <c r="H23" i="52"/>
  <c r="G23" i="52"/>
  <c r="O23" i="52" s="1"/>
  <c r="F23" i="52"/>
  <c r="E23" i="52"/>
  <c r="D23" i="52"/>
  <c r="AI22" i="52"/>
  <c r="AH22" i="52"/>
  <c r="AG22" i="52"/>
  <c r="AF22" i="52"/>
  <c r="AC22" i="52"/>
  <c r="AB22" i="52"/>
  <c r="H22" i="52"/>
  <c r="G22" i="52"/>
  <c r="O22" i="52" s="1"/>
  <c r="F22" i="52"/>
  <c r="E22" i="52"/>
  <c r="D22" i="52"/>
  <c r="AI21" i="52"/>
  <c r="AH21" i="52"/>
  <c r="AG21" i="52"/>
  <c r="AF21" i="52"/>
  <c r="AC21" i="52"/>
  <c r="AB21" i="52"/>
  <c r="H21" i="52"/>
  <c r="G21" i="52"/>
  <c r="O21" i="52" s="1"/>
  <c r="F21" i="52"/>
  <c r="E21" i="52"/>
  <c r="D21" i="52"/>
  <c r="AI20" i="52"/>
  <c r="AH20" i="52"/>
  <c r="AG20" i="52"/>
  <c r="AF20" i="52"/>
  <c r="AC20" i="52"/>
  <c r="AB20" i="52"/>
  <c r="H20" i="52"/>
  <c r="G20" i="52"/>
  <c r="O20" i="52" s="1"/>
  <c r="F20" i="52"/>
  <c r="E20" i="52"/>
  <c r="D20" i="52"/>
  <c r="AI19" i="52"/>
  <c r="AH19" i="52"/>
  <c r="AG19" i="52"/>
  <c r="AF19" i="52"/>
  <c r="AC19" i="52"/>
  <c r="AB19" i="52"/>
  <c r="H19" i="52"/>
  <c r="G19" i="52"/>
  <c r="O19" i="52" s="1"/>
  <c r="F19" i="52"/>
  <c r="E19" i="52"/>
  <c r="D19" i="52"/>
  <c r="AI18" i="52"/>
  <c r="AH18" i="52"/>
  <c r="AG18" i="52"/>
  <c r="AF18" i="52"/>
  <c r="AC18" i="52"/>
  <c r="AB18" i="52"/>
  <c r="H18" i="52"/>
  <c r="G18" i="52"/>
  <c r="O18" i="52" s="1"/>
  <c r="F18" i="52"/>
  <c r="E18" i="52"/>
  <c r="D18" i="52"/>
  <c r="AI17" i="52"/>
  <c r="AH17" i="52"/>
  <c r="AG17" i="52"/>
  <c r="AF17" i="52"/>
  <c r="AC17" i="52"/>
  <c r="AB17" i="52"/>
  <c r="H17" i="52"/>
  <c r="G17" i="52"/>
  <c r="O17" i="52" s="1"/>
  <c r="F17" i="52"/>
  <c r="E17" i="52"/>
  <c r="D17" i="52"/>
  <c r="AI16" i="52"/>
  <c r="AH16" i="52"/>
  <c r="AG16" i="52"/>
  <c r="AF16" i="52"/>
  <c r="AC16" i="52"/>
  <c r="AB16" i="52"/>
  <c r="H16" i="52"/>
  <c r="G16" i="52"/>
  <c r="O16" i="52" s="1"/>
  <c r="F16" i="52"/>
  <c r="E16" i="52"/>
  <c r="D16" i="52"/>
  <c r="AI15" i="52"/>
  <c r="AH15" i="52"/>
  <c r="AG15" i="52"/>
  <c r="AF15" i="52"/>
  <c r="AC15" i="52"/>
  <c r="AB15" i="52"/>
  <c r="H15" i="52"/>
  <c r="G15" i="52"/>
  <c r="O15" i="52" s="1"/>
  <c r="F15" i="52"/>
  <c r="E15" i="52"/>
  <c r="D15" i="52"/>
  <c r="AI14" i="52"/>
  <c r="AH14" i="52"/>
  <c r="AG14" i="52"/>
  <c r="AF14" i="52"/>
  <c r="AD14" i="52"/>
  <c r="AD15" i="52" s="1"/>
  <c r="AD16" i="52" s="1"/>
  <c r="AD17" i="52" s="1"/>
  <c r="AD18" i="52" s="1"/>
  <c r="AD19" i="52" s="1"/>
  <c r="AD20" i="52" s="1"/>
  <c r="AD21" i="52" s="1"/>
  <c r="AD22" i="52" s="1"/>
  <c r="AD23" i="52" s="1"/>
  <c r="AD24" i="52" s="1"/>
  <c r="AD25" i="52" s="1"/>
  <c r="AD26" i="52" s="1"/>
  <c r="AD27" i="52" s="1"/>
  <c r="AD28" i="52" s="1"/>
  <c r="AD29" i="52" s="1"/>
  <c r="AD30" i="52" s="1"/>
  <c r="AD31" i="52" s="1"/>
  <c r="AD32" i="52" s="1"/>
  <c r="AD33" i="52" s="1"/>
  <c r="AD34" i="52" s="1"/>
  <c r="AD35" i="52" s="1"/>
  <c r="AD36" i="52" s="1"/>
  <c r="AD37" i="52" s="1"/>
  <c r="AD38" i="52" s="1"/>
  <c r="AD39" i="52" s="1"/>
  <c r="AD40" i="52" s="1"/>
  <c r="AD41" i="52" s="1"/>
  <c r="AD42" i="52" s="1"/>
  <c r="AC14" i="52"/>
  <c r="AB14" i="52"/>
  <c r="H14" i="52"/>
  <c r="G14" i="52"/>
  <c r="O14" i="52" s="1"/>
  <c r="F14" i="52"/>
  <c r="E14" i="52"/>
  <c r="D14" i="52"/>
  <c r="AI13" i="52"/>
  <c r="AH13" i="52"/>
  <c r="AG13" i="52"/>
  <c r="AF13" i="52"/>
  <c r="AC13" i="52"/>
  <c r="AB13" i="52"/>
  <c r="H13" i="52"/>
  <c r="G13" i="52"/>
  <c r="O13" i="52" s="1"/>
  <c r="F13" i="52"/>
  <c r="E13" i="52"/>
  <c r="D13" i="52"/>
  <c r="AM11" i="52"/>
  <c r="X11" i="52" s="1"/>
  <c r="AL11" i="52"/>
  <c r="W11" i="52" s="1"/>
  <c r="AK11" i="52"/>
  <c r="V11" i="52" s="1"/>
  <c r="AJ11" i="52"/>
  <c r="U11" i="52" s="1"/>
  <c r="AI11" i="52"/>
  <c r="T11" i="52" s="1"/>
  <c r="AH11" i="52"/>
  <c r="S11" i="52" s="1"/>
  <c r="AG11" i="52"/>
  <c r="R11" i="52" s="1"/>
  <c r="AF7" i="52"/>
  <c r="AG3" i="52"/>
  <c r="C7" i="52" s="1"/>
  <c r="E2" i="52"/>
  <c r="H43" i="51"/>
  <c r="F43" i="51"/>
  <c r="E43" i="51"/>
  <c r="D43" i="51"/>
  <c r="AK42" i="51"/>
  <c r="AJ42" i="51"/>
  <c r="AI42" i="51"/>
  <c r="AH42" i="51"/>
  <c r="AG42" i="51"/>
  <c r="AF42" i="51"/>
  <c r="AC42" i="51"/>
  <c r="AB42" i="51"/>
  <c r="H42" i="51"/>
  <c r="G42" i="51"/>
  <c r="O42" i="51" s="1"/>
  <c r="F42" i="51"/>
  <c r="E42" i="51"/>
  <c r="D42" i="51"/>
  <c r="AK41" i="51"/>
  <c r="AJ41" i="51"/>
  <c r="AI41" i="51"/>
  <c r="AH41" i="51"/>
  <c r="AG41" i="51"/>
  <c r="AF41" i="51"/>
  <c r="AC41" i="51"/>
  <c r="AB41" i="51"/>
  <c r="H41" i="51"/>
  <c r="G41" i="51"/>
  <c r="O41" i="51" s="1"/>
  <c r="F41" i="51"/>
  <c r="E41" i="51"/>
  <c r="D41" i="51"/>
  <c r="AK40" i="51"/>
  <c r="AJ40" i="51"/>
  <c r="AI40" i="51"/>
  <c r="AH40" i="51"/>
  <c r="AG40" i="51"/>
  <c r="AF40" i="51"/>
  <c r="AC40" i="51"/>
  <c r="AB40" i="51"/>
  <c r="H40" i="51"/>
  <c r="G40" i="51"/>
  <c r="O40" i="51" s="1"/>
  <c r="F40" i="51"/>
  <c r="E40" i="51"/>
  <c r="D40" i="51"/>
  <c r="AI39" i="51"/>
  <c r="AH39" i="51"/>
  <c r="AG39" i="51"/>
  <c r="AF39" i="51"/>
  <c r="AC39" i="51"/>
  <c r="AB39" i="51"/>
  <c r="H39" i="51"/>
  <c r="G39" i="51"/>
  <c r="O39" i="51" s="1"/>
  <c r="F39" i="51"/>
  <c r="E39" i="51"/>
  <c r="D39" i="51"/>
  <c r="AI38" i="51"/>
  <c r="AH38" i="51"/>
  <c r="AG38" i="51"/>
  <c r="AF38" i="51"/>
  <c r="AC38" i="51"/>
  <c r="AB38" i="51"/>
  <c r="H38" i="51"/>
  <c r="G38" i="51"/>
  <c r="O38" i="51" s="1"/>
  <c r="F38" i="51"/>
  <c r="E38" i="51"/>
  <c r="D38" i="51"/>
  <c r="AI37" i="51"/>
  <c r="AH37" i="51"/>
  <c r="AG37" i="51"/>
  <c r="AF37" i="51"/>
  <c r="AC37" i="51"/>
  <c r="AB37" i="51"/>
  <c r="H37" i="51"/>
  <c r="G37" i="51"/>
  <c r="O37" i="51" s="1"/>
  <c r="F37" i="51"/>
  <c r="E37" i="51"/>
  <c r="D37" i="51"/>
  <c r="AI36" i="51"/>
  <c r="AH36" i="51"/>
  <c r="AG36" i="51"/>
  <c r="AF36" i="51"/>
  <c r="AC36" i="51"/>
  <c r="AB36" i="51"/>
  <c r="H36" i="51"/>
  <c r="G36" i="51"/>
  <c r="O36" i="51" s="1"/>
  <c r="F36" i="51"/>
  <c r="E36" i="51"/>
  <c r="D36" i="51"/>
  <c r="AI35" i="51"/>
  <c r="AH35" i="51"/>
  <c r="AG35" i="51"/>
  <c r="AF35" i="51"/>
  <c r="AC35" i="51"/>
  <c r="AB35" i="51"/>
  <c r="H35" i="51"/>
  <c r="G35" i="51"/>
  <c r="O35" i="51" s="1"/>
  <c r="F35" i="51"/>
  <c r="E35" i="51"/>
  <c r="D35" i="51"/>
  <c r="AI34" i="51"/>
  <c r="AH34" i="51"/>
  <c r="AG34" i="51"/>
  <c r="AF34" i="51"/>
  <c r="AC34" i="51"/>
  <c r="AB34" i="51"/>
  <c r="H34" i="51"/>
  <c r="G34" i="51"/>
  <c r="O34" i="51" s="1"/>
  <c r="F34" i="51"/>
  <c r="E34" i="51"/>
  <c r="D34" i="51"/>
  <c r="AI33" i="51"/>
  <c r="AH33" i="51"/>
  <c r="AG33" i="51"/>
  <c r="AF33" i="51"/>
  <c r="AC33" i="51"/>
  <c r="AB33" i="51"/>
  <c r="H33" i="51"/>
  <c r="G33" i="51"/>
  <c r="O33" i="51" s="1"/>
  <c r="F33" i="51"/>
  <c r="E33" i="51"/>
  <c r="D33" i="51"/>
  <c r="AI32" i="51"/>
  <c r="AH32" i="51"/>
  <c r="AG32" i="51"/>
  <c r="AF32" i="51"/>
  <c r="AC32" i="51"/>
  <c r="AB32" i="51"/>
  <c r="H32" i="51"/>
  <c r="G32" i="51"/>
  <c r="O32" i="51" s="1"/>
  <c r="F32" i="51"/>
  <c r="E32" i="51"/>
  <c r="D32" i="51"/>
  <c r="AI31" i="51"/>
  <c r="AH31" i="51"/>
  <c r="AG31" i="51"/>
  <c r="AF31" i="51"/>
  <c r="AC31" i="51"/>
  <c r="AB31" i="51"/>
  <c r="H31" i="51"/>
  <c r="G31" i="51"/>
  <c r="O31" i="51" s="1"/>
  <c r="F31" i="51"/>
  <c r="E31" i="51"/>
  <c r="D31" i="51"/>
  <c r="AI30" i="51"/>
  <c r="AH30" i="51"/>
  <c r="AG30" i="51"/>
  <c r="AF30" i="51"/>
  <c r="AC30" i="51"/>
  <c r="AB30" i="51"/>
  <c r="H30" i="51"/>
  <c r="G30" i="51"/>
  <c r="O30" i="51" s="1"/>
  <c r="F30" i="51"/>
  <c r="E30" i="51"/>
  <c r="D30" i="51"/>
  <c r="AI29" i="51"/>
  <c r="AH29" i="51"/>
  <c r="AG29" i="51"/>
  <c r="AF29" i="51"/>
  <c r="AC29" i="51"/>
  <c r="AB29" i="51"/>
  <c r="H29" i="51"/>
  <c r="G29" i="51"/>
  <c r="O29" i="51" s="1"/>
  <c r="F29" i="51"/>
  <c r="E29" i="51"/>
  <c r="D29" i="51"/>
  <c r="AI28" i="51"/>
  <c r="AH28" i="51"/>
  <c r="AG28" i="51"/>
  <c r="AF28" i="51"/>
  <c r="AC28" i="51"/>
  <c r="AB28" i="51"/>
  <c r="H28" i="51"/>
  <c r="G28" i="51"/>
  <c r="O28" i="51" s="1"/>
  <c r="F28" i="51"/>
  <c r="E28" i="51"/>
  <c r="D28" i="51"/>
  <c r="AI27" i="51"/>
  <c r="AH27" i="51"/>
  <c r="AG27" i="51"/>
  <c r="AF27" i="51"/>
  <c r="AC27" i="51"/>
  <c r="AB27" i="51"/>
  <c r="H27" i="51"/>
  <c r="G27" i="51"/>
  <c r="O27" i="51" s="1"/>
  <c r="F27" i="51"/>
  <c r="E27" i="51"/>
  <c r="D27" i="51"/>
  <c r="AI26" i="51"/>
  <c r="AH26" i="51"/>
  <c r="AG26" i="51"/>
  <c r="AF26" i="51"/>
  <c r="AC26" i="51"/>
  <c r="AB26" i="51"/>
  <c r="H26" i="51"/>
  <c r="G26" i="51"/>
  <c r="O26" i="51" s="1"/>
  <c r="F26" i="51"/>
  <c r="E26" i="51"/>
  <c r="D26" i="51"/>
  <c r="AI25" i="51"/>
  <c r="AH25" i="51"/>
  <c r="AG25" i="51"/>
  <c r="AF25" i="51"/>
  <c r="AC25" i="51"/>
  <c r="AB25" i="51"/>
  <c r="H25" i="51"/>
  <c r="G25" i="51"/>
  <c r="O25" i="51" s="1"/>
  <c r="F25" i="51"/>
  <c r="E25" i="51"/>
  <c r="D25" i="51"/>
  <c r="AI24" i="51"/>
  <c r="AH24" i="51"/>
  <c r="AG24" i="51"/>
  <c r="AF24" i="51"/>
  <c r="AC24" i="51"/>
  <c r="AB24" i="51"/>
  <c r="H24" i="51"/>
  <c r="G24" i="51"/>
  <c r="O24" i="51" s="1"/>
  <c r="F24" i="51"/>
  <c r="E24" i="51"/>
  <c r="D24" i="51"/>
  <c r="AI23" i="51"/>
  <c r="AH23" i="51"/>
  <c r="AG23" i="51"/>
  <c r="AF23" i="51"/>
  <c r="AC23" i="51"/>
  <c r="AB23" i="51"/>
  <c r="H23" i="51"/>
  <c r="G23" i="51"/>
  <c r="O23" i="51" s="1"/>
  <c r="F23" i="51"/>
  <c r="E23" i="51"/>
  <c r="D23" i="51"/>
  <c r="AI22" i="51"/>
  <c r="AH22" i="51"/>
  <c r="AG22" i="51"/>
  <c r="AF22" i="51"/>
  <c r="AC22" i="51"/>
  <c r="AB22" i="51"/>
  <c r="H22" i="51"/>
  <c r="G22" i="51"/>
  <c r="O22" i="51" s="1"/>
  <c r="F22" i="51"/>
  <c r="E22" i="51"/>
  <c r="D22" i="51"/>
  <c r="AI21" i="51"/>
  <c r="AH21" i="51"/>
  <c r="AG21" i="51"/>
  <c r="AF21" i="51"/>
  <c r="AC21" i="51"/>
  <c r="AB21" i="51"/>
  <c r="O21" i="51"/>
  <c r="H21" i="51"/>
  <c r="G21" i="51"/>
  <c r="F21" i="51"/>
  <c r="E21" i="51"/>
  <c r="D21" i="51"/>
  <c r="AI20" i="51"/>
  <c r="AH20" i="51"/>
  <c r="AG20" i="51"/>
  <c r="AF20" i="51"/>
  <c r="AC20" i="51"/>
  <c r="AB20" i="51"/>
  <c r="H20" i="51"/>
  <c r="G20" i="51"/>
  <c r="O20" i="51" s="1"/>
  <c r="F20" i="51"/>
  <c r="E20" i="51"/>
  <c r="D20" i="51"/>
  <c r="AI19" i="51"/>
  <c r="AH19" i="51"/>
  <c r="AG19" i="51"/>
  <c r="AF19" i="51"/>
  <c r="AC19" i="51"/>
  <c r="AB19" i="51"/>
  <c r="H19" i="51"/>
  <c r="G19" i="51"/>
  <c r="O19" i="51" s="1"/>
  <c r="F19" i="51"/>
  <c r="E19" i="51"/>
  <c r="D19" i="51"/>
  <c r="AI18" i="51"/>
  <c r="AH18" i="51"/>
  <c r="AG18" i="51"/>
  <c r="AF18" i="51"/>
  <c r="AC18" i="51"/>
  <c r="AB18" i="51"/>
  <c r="H18" i="51"/>
  <c r="G18" i="51"/>
  <c r="O18" i="51" s="1"/>
  <c r="F18" i="51"/>
  <c r="E18" i="51"/>
  <c r="D18" i="51"/>
  <c r="AI17" i="51"/>
  <c r="AH17" i="51"/>
  <c r="AG17" i="51"/>
  <c r="AF17" i="51"/>
  <c r="AC17" i="51"/>
  <c r="AB17" i="51"/>
  <c r="H17" i="51"/>
  <c r="G17" i="51"/>
  <c r="O17" i="51" s="1"/>
  <c r="F17" i="51"/>
  <c r="E17" i="51"/>
  <c r="D17" i="51"/>
  <c r="AI16" i="51"/>
  <c r="AH16" i="51"/>
  <c r="AG16" i="51"/>
  <c r="AF16" i="51"/>
  <c r="AC16" i="51"/>
  <c r="AB16" i="51"/>
  <c r="H16" i="51"/>
  <c r="G16" i="51"/>
  <c r="O16" i="51" s="1"/>
  <c r="F16" i="51"/>
  <c r="E16" i="51"/>
  <c r="D16" i="51"/>
  <c r="AI15" i="51"/>
  <c r="AH15" i="51"/>
  <c r="AG15" i="51"/>
  <c r="AF15" i="51"/>
  <c r="AC15" i="51"/>
  <c r="AB15" i="51"/>
  <c r="H15" i="51"/>
  <c r="G15" i="51"/>
  <c r="O15" i="51" s="1"/>
  <c r="F15" i="51"/>
  <c r="E15" i="51"/>
  <c r="D15" i="51"/>
  <c r="AI14" i="51"/>
  <c r="AH14" i="51"/>
  <c r="AG14" i="51"/>
  <c r="AF14" i="51"/>
  <c r="AD14" i="51"/>
  <c r="AD15" i="51" s="1"/>
  <c r="AD16" i="51" s="1"/>
  <c r="AD17" i="51" s="1"/>
  <c r="AD18" i="51" s="1"/>
  <c r="AD19" i="51" s="1"/>
  <c r="AD20" i="51" s="1"/>
  <c r="AD21" i="51" s="1"/>
  <c r="AD22" i="51" s="1"/>
  <c r="AD23" i="51" s="1"/>
  <c r="AD24" i="51" s="1"/>
  <c r="AD25" i="51" s="1"/>
  <c r="AD26" i="51" s="1"/>
  <c r="AD27" i="51" s="1"/>
  <c r="AD28" i="51" s="1"/>
  <c r="AD29" i="51" s="1"/>
  <c r="AD30" i="51" s="1"/>
  <c r="AD31" i="51" s="1"/>
  <c r="AD32" i="51" s="1"/>
  <c r="AD33" i="51" s="1"/>
  <c r="AD34" i="51" s="1"/>
  <c r="AD35" i="51" s="1"/>
  <c r="AD36" i="51" s="1"/>
  <c r="AD37" i="51" s="1"/>
  <c r="AD38" i="51" s="1"/>
  <c r="AD39" i="51" s="1"/>
  <c r="AD40" i="51" s="1"/>
  <c r="AD41" i="51" s="1"/>
  <c r="AD42" i="51" s="1"/>
  <c r="AC14" i="51"/>
  <c r="AB14" i="51"/>
  <c r="H14" i="51"/>
  <c r="G14" i="51"/>
  <c r="O14" i="51" s="1"/>
  <c r="F14" i="51"/>
  <c r="E14" i="51"/>
  <c r="D14" i="51"/>
  <c r="AI13" i="51"/>
  <c r="AH13" i="51"/>
  <c r="AG13" i="51"/>
  <c r="AF13" i="51"/>
  <c r="AC13" i="51"/>
  <c r="AB13" i="51"/>
  <c r="H13" i="51"/>
  <c r="G13" i="51"/>
  <c r="O13" i="51" s="1"/>
  <c r="F13" i="51"/>
  <c r="E13" i="51"/>
  <c r="D13" i="51"/>
  <c r="AM11" i="51"/>
  <c r="X11" i="51" s="1"/>
  <c r="AL11" i="51"/>
  <c r="W11" i="51" s="1"/>
  <c r="AK11" i="51"/>
  <c r="V11" i="51" s="1"/>
  <c r="AJ11" i="51"/>
  <c r="AI11" i="51"/>
  <c r="T11" i="51" s="1"/>
  <c r="AH11" i="51"/>
  <c r="S11" i="51" s="1"/>
  <c r="AG11" i="51"/>
  <c r="R11" i="51" s="1"/>
  <c r="U11" i="51"/>
  <c r="AF7" i="51"/>
  <c r="AG3" i="51"/>
  <c r="C7" i="51" s="1"/>
  <c r="E2" i="51"/>
  <c r="H43" i="50"/>
  <c r="F43" i="50"/>
  <c r="E43" i="50"/>
  <c r="D43" i="50"/>
  <c r="AK42" i="50"/>
  <c r="AJ42" i="50"/>
  <c r="AI42" i="50"/>
  <c r="AH42" i="50"/>
  <c r="AG42" i="50"/>
  <c r="AF42" i="50"/>
  <c r="AC42" i="50"/>
  <c r="AB42" i="50"/>
  <c r="H42" i="50"/>
  <c r="G42" i="50"/>
  <c r="O42" i="50" s="1"/>
  <c r="F42" i="50"/>
  <c r="E42" i="50"/>
  <c r="D42" i="50"/>
  <c r="AK41" i="50"/>
  <c r="AJ41" i="50"/>
  <c r="AI41" i="50"/>
  <c r="AH41" i="50"/>
  <c r="AG41" i="50"/>
  <c r="AF41" i="50"/>
  <c r="AC41" i="50"/>
  <c r="AB41" i="50"/>
  <c r="H41" i="50"/>
  <c r="G41" i="50"/>
  <c r="O41" i="50" s="1"/>
  <c r="F41" i="50"/>
  <c r="E41" i="50"/>
  <c r="D41" i="50"/>
  <c r="AK40" i="50"/>
  <c r="AJ40" i="50"/>
  <c r="AI40" i="50"/>
  <c r="AH40" i="50"/>
  <c r="AG40" i="50"/>
  <c r="AF40" i="50"/>
  <c r="AC40" i="50"/>
  <c r="AB40" i="50"/>
  <c r="H40" i="50"/>
  <c r="G40" i="50"/>
  <c r="O40" i="50" s="1"/>
  <c r="F40" i="50"/>
  <c r="E40" i="50"/>
  <c r="D40" i="50"/>
  <c r="AI39" i="50"/>
  <c r="AH39" i="50"/>
  <c r="AG39" i="50"/>
  <c r="AF39" i="50"/>
  <c r="AC39" i="50"/>
  <c r="AB39" i="50"/>
  <c r="H39" i="50"/>
  <c r="G39" i="50"/>
  <c r="O39" i="50" s="1"/>
  <c r="F39" i="50"/>
  <c r="E39" i="50"/>
  <c r="D39" i="50"/>
  <c r="AI38" i="50"/>
  <c r="AH38" i="50"/>
  <c r="AG38" i="50"/>
  <c r="AF38" i="50"/>
  <c r="AC38" i="50"/>
  <c r="AB38" i="50"/>
  <c r="H38" i="50"/>
  <c r="G38" i="50"/>
  <c r="O38" i="50" s="1"/>
  <c r="F38" i="50"/>
  <c r="E38" i="50"/>
  <c r="D38" i="50"/>
  <c r="AI37" i="50"/>
  <c r="AH37" i="50"/>
  <c r="AG37" i="50"/>
  <c r="AF37" i="50"/>
  <c r="AC37" i="50"/>
  <c r="AB37" i="50"/>
  <c r="H37" i="50"/>
  <c r="G37" i="50"/>
  <c r="O37" i="50" s="1"/>
  <c r="F37" i="50"/>
  <c r="E37" i="50"/>
  <c r="D37" i="50"/>
  <c r="AI36" i="50"/>
  <c r="AH36" i="50"/>
  <c r="AG36" i="50"/>
  <c r="AF36" i="50"/>
  <c r="AC36" i="50"/>
  <c r="AB36" i="50"/>
  <c r="H36" i="50"/>
  <c r="G36" i="50"/>
  <c r="O36" i="50" s="1"/>
  <c r="F36" i="50"/>
  <c r="E36" i="50"/>
  <c r="D36" i="50"/>
  <c r="AI35" i="50"/>
  <c r="AH35" i="50"/>
  <c r="AG35" i="50"/>
  <c r="AF35" i="50"/>
  <c r="AC35" i="50"/>
  <c r="AB35" i="50"/>
  <c r="H35" i="50"/>
  <c r="G35" i="50"/>
  <c r="O35" i="50" s="1"/>
  <c r="F35" i="50"/>
  <c r="E35" i="50"/>
  <c r="D35" i="50"/>
  <c r="AI34" i="50"/>
  <c r="AH34" i="50"/>
  <c r="AG34" i="50"/>
  <c r="AF34" i="50"/>
  <c r="AC34" i="50"/>
  <c r="AB34" i="50"/>
  <c r="H34" i="50"/>
  <c r="G34" i="50"/>
  <c r="O34" i="50" s="1"/>
  <c r="F34" i="50"/>
  <c r="E34" i="50"/>
  <c r="D34" i="50"/>
  <c r="AI33" i="50"/>
  <c r="AH33" i="50"/>
  <c r="AG33" i="50"/>
  <c r="AF33" i="50"/>
  <c r="AC33" i="50"/>
  <c r="AB33" i="50"/>
  <c r="H33" i="50"/>
  <c r="G33" i="50"/>
  <c r="O33" i="50" s="1"/>
  <c r="F33" i="50"/>
  <c r="E33" i="50"/>
  <c r="D33" i="50"/>
  <c r="AI32" i="50"/>
  <c r="AH32" i="50"/>
  <c r="AG32" i="50"/>
  <c r="AF32" i="50"/>
  <c r="AC32" i="50"/>
  <c r="AB32" i="50"/>
  <c r="H32" i="50"/>
  <c r="G32" i="50"/>
  <c r="O32" i="50" s="1"/>
  <c r="F32" i="50"/>
  <c r="E32" i="50"/>
  <c r="D32" i="50"/>
  <c r="AI31" i="50"/>
  <c r="AH31" i="50"/>
  <c r="AG31" i="50"/>
  <c r="AF31" i="50"/>
  <c r="AC31" i="50"/>
  <c r="AB31" i="50"/>
  <c r="H31" i="50"/>
  <c r="G31" i="50"/>
  <c r="O31" i="50" s="1"/>
  <c r="F31" i="50"/>
  <c r="E31" i="50"/>
  <c r="D31" i="50"/>
  <c r="AI30" i="50"/>
  <c r="AH30" i="50"/>
  <c r="AG30" i="50"/>
  <c r="AF30" i="50"/>
  <c r="AC30" i="50"/>
  <c r="AB30" i="50"/>
  <c r="H30" i="50"/>
  <c r="G30" i="50"/>
  <c r="O30" i="50" s="1"/>
  <c r="F30" i="50"/>
  <c r="E30" i="50"/>
  <c r="D30" i="50"/>
  <c r="AI29" i="50"/>
  <c r="AH29" i="50"/>
  <c r="AG29" i="50"/>
  <c r="AF29" i="50"/>
  <c r="AC29" i="50"/>
  <c r="AB29" i="50"/>
  <c r="H29" i="50"/>
  <c r="G29" i="50"/>
  <c r="O29" i="50" s="1"/>
  <c r="F29" i="50"/>
  <c r="E29" i="50"/>
  <c r="D29" i="50"/>
  <c r="AI28" i="50"/>
  <c r="AH28" i="50"/>
  <c r="AG28" i="50"/>
  <c r="AF28" i="50"/>
  <c r="AC28" i="50"/>
  <c r="AB28" i="50"/>
  <c r="H28" i="50"/>
  <c r="G28" i="50"/>
  <c r="O28" i="50" s="1"/>
  <c r="F28" i="50"/>
  <c r="E28" i="50"/>
  <c r="D28" i="50"/>
  <c r="AI27" i="50"/>
  <c r="AH27" i="50"/>
  <c r="AG27" i="50"/>
  <c r="AF27" i="50"/>
  <c r="AC27" i="50"/>
  <c r="AB27" i="50"/>
  <c r="H27" i="50"/>
  <c r="G27" i="50"/>
  <c r="O27" i="50" s="1"/>
  <c r="F27" i="50"/>
  <c r="E27" i="50"/>
  <c r="D27" i="50"/>
  <c r="AI26" i="50"/>
  <c r="AH26" i="50"/>
  <c r="AG26" i="50"/>
  <c r="AF26" i="50"/>
  <c r="AC26" i="50"/>
  <c r="AB26" i="50"/>
  <c r="H26" i="50"/>
  <c r="G26" i="50"/>
  <c r="O26" i="50" s="1"/>
  <c r="F26" i="50"/>
  <c r="E26" i="50"/>
  <c r="D26" i="50"/>
  <c r="AI25" i="50"/>
  <c r="AH25" i="50"/>
  <c r="AG25" i="50"/>
  <c r="AF25" i="50"/>
  <c r="AC25" i="50"/>
  <c r="AB25" i="50"/>
  <c r="H25" i="50"/>
  <c r="G25" i="50"/>
  <c r="O25" i="50" s="1"/>
  <c r="F25" i="50"/>
  <c r="E25" i="50"/>
  <c r="D25" i="50"/>
  <c r="AI24" i="50"/>
  <c r="AH24" i="50"/>
  <c r="AG24" i="50"/>
  <c r="AF24" i="50"/>
  <c r="AC24" i="50"/>
  <c r="AB24" i="50"/>
  <c r="H24" i="50"/>
  <c r="G24" i="50"/>
  <c r="O24" i="50" s="1"/>
  <c r="F24" i="50"/>
  <c r="E24" i="50"/>
  <c r="D24" i="50"/>
  <c r="AI23" i="50"/>
  <c r="AH23" i="50"/>
  <c r="AG23" i="50"/>
  <c r="AF23" i="50"/>
  <c r="AC23" i="50"/>
  <c r="AB23" i="50"/>
  <c r="H23" i="50"/>
  <c r="G23" i="50"/>
  <c r="O23" i="50" s="1"/>
  <c r="F23" i="50"/>
  <c r="E23" i="50"/>
  <c r="D23" i="50"/>
  <c r="AI22" i="50"/>
  <c r="AH22" i="50"/>
  <c r="AG22" i="50"/>
  <c r="AF22" i="50"/>
  <c r="AC22" i="50"/>
  <c r="AB22" i="50"/>
  <c r="H22" i="50"/>
  <c r="G22" i="50"/>
  <c r="O22" i="50" s="1"/>
  <c r="F22" i="50"/>
  <c r="E22" i="50"/>
  <c r="D22" i="50"/>
  <c r="AI21" i="50"/>
  <c r="AH21" i="50"/>
  <c r="AG21" i="50"/>
  <c r="AF21" i="50"/>
  <c r="AC21" i="50"/>
  <c r="AB21" i="50"/>
  <c r="H21" i="50"/>
  <c r="G21" i="50"/>
  <c r="O21" i="50" s="1"/>
  <c r="F21" i="50"/>
  <c r="E21" i="50"/>
  <c r="D21" i="50"/>
  <c r="AI20" i="50"/>
  <c r="AH20" i="50"/>
  <c r="AG20" i="50"/>
  <c r="AF20" i="50"/>
  <c r="AC20" i="50"/>
  <c r="AB20" i="50"/>
  <c r="H20" i="50"/>
  <c r="G20" i="50"/>
  <c r="O20" i="50" s="1"/>
  <c r="F20" i="50"/>
  <c r="E20" i="50"/>
  <c r="D20" i="50"/>
  <c r="AI19" i="50"/>
  <c r="AH19" i="50"/>
  <c r="AG19" i="50"/>
  <c r="AF19" i="50"/>
  <c r="AC19" i="50"/>
  <c r="AB19" i="50"/>
  <c r="H19" i="50"/>
  <c r="G19" i="50"/>
  <c r="O19" i="50" s="1"/>
  <c r="F19" i="50"/>
  <c r="E19" i="50"/>
  <c r="D19" i="50"/>
  <c r="AI18" i="50"/>
  <c r="AH18" i="50"/>
  <c r="AG18" i="50"/>
  <c r="AF18" i="50"/>
  <c r="AC18" i="50"/>
  <c r="AB18" i="50"/>
  <c r="H18" i="50"/>
  <c r="G18" i="50"/>
  <c r="O18" i="50" s="1"/>
  <c r="F18" i="50"/>
  <c r="E18" i="50"/>
  <c r="D18" i="50"/>
  <c r="AI17" i="50"/>
  <c r="AH17" i="50"/>
  <c r="AG17" i="50"/>
  <c r="AF17" i="50"/>
  <c r="AC17" i="50"/>
  <c r="AB17" i="50"/>
  <c r="H17" i="50"/>
  <c r="G17" i="50"/>
  <c r="O17" i="50" s="1"/>
  <c r="F17" i="50"/>
  <c r="E17" i="50"/>
  <c r="D17" i="50"/>
  <c r="AI16" i="50"/>
  <c r="AH16" i="50"/>
  <c r="AG16" i="50"/>
  <c r="AF16" i="50"/>
  <c r="AC16" i="50"/>
  <c r="AB16" i="50"/>
  <c r="H16" i="50"/>
  <c r="G16" i="50"/>
  <c r="O16" i="50" s="1"/>
  <c r="F16" i="50"/>
  <c r="E16" i="50"/>
  <c r="D16" i="50"/>
  <c r="AI15" i="50"/>
  <c r="AH15" i="50"/>
  <c r="AG15" i="50"/>
  <c r="AF15" i="50"/>
  <c r="AC15" i="50"/>
  <c r="AB15" i="50"/>
  <c r="H15" i="50"/>
  <c r="G15" i="50"/>
  <c r="O15" i="50" s="1"/>
  <c r="F15" i="50"/>
  <c r="E15" i="50"/>
  <c r="D15" i="50"/>
  <c r="AI14" i="50"/>
  <c r="AH14" i="50"/>
  <c r="AG14" i="50"/>
  <c r="AF14" i="50"/>
  <c r="AD14" i="50"/>
  <c r="AD15" i="50" s="1"/>
  <c r="AD16" i="50" s="1"/>
  <c r="AD17" i="50" s="1"/>
  <c r="AD18" i="50" s="1"/>
  <c r="AD19" i="50" s="1"/>
  <c r="AD20" i="50" s="1"/>
  <c r="AD21" i="50" s="1"/>
  <c r="AD22" i="50" s="1"/>
  <c r="AD23" i="50" s="1"/>
  <c r="AD24" i="50" s="1"/>
  <c r="AD25" i="50" s="1"/>
  <c r="AD26" i="50" s="1"/>
  <c r="AD27" i="50" s="1"/>
  <c r="AD28" i="50" s="1"/>
  <c r="AD29" i="50" s="1"/>
  <c r="AD30" i="50" s="1"/>
  <c r="AD31" i="50" s="1"/>
  <c r="AD32" i="50" s="1"/>
  <c r="AD33" i="50" s="1"/>
  <c r="AD34" i="50" s="1"/>
  <c r="AD35" i="50" s="1"/>
  <c r="AD36" i="50" s="1"/>
  <c r="AD37" i="50" s="1"/>
  <c r="AD38" i="50" s="1"/>
  <c r="AD39" i="50" s="1"/>
  <c r="AD40" i="50" s="1"/>
  <c r="AD41" i="50" s="1"/>
  <c r="AD42" i="50" s="1"/>
  <c r="AC14" i="50"/>
  <c r="AB14" i="50"/>
  <c r="H14" i="50"/>
  <c r="G14" i="50"/>
  <c r="O14" i="50" s="1"/>
  <c r="F14" i="50"/>
  <c r="E14" i="50"/>
  <c r="D14" i="50"/>
  <c r="AI13" i="50"/>
  <c r="AH13" i="50"/>
  <c r="AG13" i="50"/>
  <c r="AF13" i="50"/>
  <c r="AC13" i="50"/>
  <c r="AB13" i="50"/>
  <c r="H13" i="50"/>
  <c r="G13" i="50"/>
  <c r="O13" i="50" s="1"/>
  <c r="F13" i="50"/>
  <c r="E13" i="50"/>
  <c r="D13" i="50"/>
  <c r="AM11" i="50"/>
  <c r="X11" i="50" s="1"/>
  <c r="AL11" i="50"/>
  <c r="W11" i="50" s="1"/>
  <c r="AK11" i="50"/>
  <c r="V11" i="50" s="1"/>
  <c r="AJ11" i="50"/>
  <c r="U11" i="50" s="1"/>
  <c r="AI11" i="50"/>
  <c r="T11" i="50" s="1"/>
  <c r="AH11" i="50"/>
  <c r="S11" i="50" s="1"/>
  <c r="AG11" i="50"/>
  <c r="R11" i="50" s="1"/>
  <c r="AF7" i="50"/>
  <c r="AG3" i="50"/>
  <c r="C7" i="50" s="1"/>
  <c r="E2" i="50"/>
  <c r="H43" i="49"/>
  <c r="F43" i="49"/>
  <c r="E43" i="49"/>
  <c r="D43" i="49"/>
  <c r="AK42" i="49"/>
  <c r="AJ42" i="49"/>
  <c r="AI42" i="49"/>
  <c r="AH42" i="49"/>
  <c r="AG42" i="49"/>
  <c r="AF42" i="49"/>
  <c r="AC42" i="49"/>
  <c r="AB42" i="49"/>
  <c r="H42" i="49"/>
  <c r="G42" i="49"/>
  <c r="O42" i="49" s="1"/>
  <c r="F42" i="49"/>
  <c r="E42" i="49"/>
  <c r="D42" i="49"/>
  <c r="AK41" i="49"/>
  <c r="AJ41" i="49"/>
  <c r="AI41" i="49"/>
  <c r="AH41" i="49"/>
  <c r="AG41" i="49"/>
  <c r="AF41" i="49"/>
  <c r="AC41" i="49"/>
  <c r="AB41" i="49"/>
  <c r="H41" i="49"/>
  <c r="G41" i="49"/>
  <c r="O41" i="49" s="1"/>
  <c r="F41" i="49"/>
  <c r="E41" i="49"/>
  <c r="D41" i="49"/>
  <c r="AK40" i="49"/>
  <c r="AJ40" i="49"/>
  <c r="AI40" i="49"/>
  <c r="AH40" i="49"/>
  <c r="AG40" i="49"/>
  <c r="AF40" i="49"/>
  <c r="AC40" i="49"/>
  <c r="AB40" i="49"/>
  <c r="H40" i="49"/>
  <c r="G40" i="49"/>
  <c r="O40" i="49" s="1"/>
  <c r="F40" i="49"/>
  <c r="E40" i="49"/>
  <c r="D40" i="49"/>
  <c r="AI39" i="49"/>
  <c r="AH39" i="49"/>
  <c r="AG39" i="49"/>
  <c r="AF39" i="49"/>
  <c r="AC39" i="49"/>
  <c r="AB39" i="49"/>
  <c r="H39" i="49"/>
  <c r="G39" i="49"/>
  <c r="O39" i="49" s="1"/>
  <c r="F39" i="49"/>
  <c r="E39" i="49"/>
  <c r="D39" i="49"/>
  <c r="AI38" i="49"/>
  <c r="AH38" i="49"/>
  <c r="AG38" i="49"/>
  <c r="AF38" i="49"/>
  <c r="AC38" i="49"/>
  <c r="AB38" i="49"/>
  <c r="H38" i="49"/>
  <c r="G38" i="49"/>
  <c r="O38" i="49" s="1"/>
  <c r="F38" i="49"/>
  <c r="E38" i="49"/>
  <c r="D38" i="49"/>
  <c r="AI37" i="49"/>
  <c r="AH37" i="49"/>
  <c r="AG37" i="49"/>
  <c r="AF37" i="49"/>
  <c r="AC37" i="49"/>
  <c r="AB37" i="49"/>
  <c r="H37" i="49"/>
  <c r="G37" i="49"/>
  <c r="O37" i="49" s="1"/>
  <c r="F37" i="49"/>
  <c r="E37" i="49"/>
  <c r="D37" i="49"/>
  <c r="AI36" i="49"/>
  <c r="AH36" i="49"/>
  <c r="AG36" i="49"/>
  <c r="AF36" i="49"/>
  <c r="AC36" i="49"/>
  <c r="AB36" i="49"/>
  <c r="H36" i="49"/>
  <c r="G36" i="49"/>
  <c r="O36" i="49" s="1"/>
  <c r="F36" i="49"/>
  <c r="E36" i="49"/>
  <c r="D36" i="49"/>
  <c r="AI35" i="49"/>
  <c r="AH35" i="49"/>
  <c r="AG35" i="49"/>
  <c r="AF35" i="49"/>
  <c r="AC35" i="49"/>
  <c r="AB35" i="49"/>
  <c r="H35" i="49"/>
  <c r="G35" i="49"/>
  <c r="O35" i="49" s="1"/>
  <c r="F35" i="49"/>
  <c r="E35" i="49"/>
  <c r="D35" i="49"/>
  <c r="AI34" i="49"/>
  <c r="AH34" i="49"/>
  <c r="AG34" i="49"/>
  <c r="AF34" i="49"/>
  <c r="AC34" i="49"/>
  <c r="AB34" i="49"/>
  <c r="H34" i="49"/>
  <c r="G34" i="49"/>
  <c r="O34" i="49" s="1"/>
  <c r="F34" i="49"/>
  <c r="E34" i="49"/>
  <c r="D34" i="49"/>
  <c r="AI33" i="49"/>
  <c r="AH33" i="49"/>
  <c r="AG33" i="49"/>
  <c r="AF33" i="49"/>
  <c r="AC33" i="49"/>
  <c r="AB33" i="49"/>
  <c r="H33" i="49"/>
  <c r="G33" i="49"/>
  <c r="O33" i="49" s="1"/>
  <c r="F33" i="49"/>
  <c r="E33" i="49"/>
  <c r="D33" i="49"/>
  <c r="AI32" i="49"/>
  <c r="AH32" i="49"/>
  <c r="AG32" i="49"/>
  <c r="AF32" i="49"/>
  <c r="AC32" i="49"/>
  <c r="AB32" i="49"/>
  <c r="H32" i="49"/>
  <c r="G32" i="49"/>
  <c r="O32" i="49" s="1"/>
  <c r="F32" i="49"/>
  <c r="E32" i="49"/>
  <c r="D32" i="49"/>
  <c r="AI31" i="49"/>
  <c r="AH31" i="49"/>
  <c r="AG31" i="49"/>
  <c r="AF31" i="49"/>
  <c r="AC31" i="49"/>
  <c r="AB31" i="49"/>
  <c r="H31" i="49"/>
  <c r="G31" i="49"/>
  <c r="O31" i="49" s="1"/>
  <c r="F31" i="49"/>
  <c r="E31" i="49"/>
  <c r="D31" i="49"/>
  <c r="AI30" i="49"/>
  <c r="AH30" i="49"/>
  <c r="AG30" i="49"/>
  <c r="AF30" i="49"/>
  <c r="AC30" i="49"/>
  <c r="AB30" i="49"/>
  <c r="H30" i="49"/>
  <c r="G30" i="49"/>
  <c r="O30" i="49" s="1"/>
  <c r="F30" i="49"/>
  <c r="E30" i="49"/>
  <c r="D30" i="49"/>
  <c r="AI29" i="49"/>
  <c r="AH29" i="49"/>
  <c r="AG29" i="49"/>
  <c r="AF29" i="49"/>
  <c r="AC29" i="49"/>
  <c r="AB29" i="49"/>
  <c r="H29" i="49"/>
  <c r="G29" i="49"/>
  <c r="O29" i="49" s="1"/>
  <c r="F29" i="49"/>
  <c r="E29" i="49"/>
  <c r="D29" i="49"/>
  <c r="AI28" i="49"/>
  <c r="AH28" i="49"/>
  <c r="AG28" i="49"/>
  <c r="AF28" i="49"/>
  <c r="AC28" i="49"/>
  <c r="AB28" i="49"/>
  <c r="H28" i="49"/>
  <c r="G28" i="49"/>
  <c r="O28" i="49" s="1"/>
  <c r="F28" i="49"/>
  <c r="E28" i="49"/>
  <c r="D28" i="49"/>
  <c r="AI27" i="49"/>
  <c r="AH27" i="49"/>
  <c r="AG27" i="49"/>
  <c r="AF27" i="49"/>
  <c r="AC27" i="49"/>
  <c r="AB27" i="49"/>
  <c r="H27" i="49"/>
  <c r="G27" i="49"/>
  <c r="O27" i="49" s="1"/>
  <c r="F27" i="49"/>
  <c r="E27" i="49"/>
  <c r="D27" i="49"/>
  <c r="AI26" i="49"/>
  <c r="AH26" i="49"/>
  <c r="AG26" i="49"/>
  <c r="AF26" i="49"/>
  <c r="AC26" i="49"/>
  <c r="AB26" i="49"/>
  <c r="H26" i="49"/>
  <c r="G26" i="49"/>
  <c r="O26" i="49" s="1"/>
  <c r="F26" i="49"/>
  <c r="E26" i="49"/>
  <c r="D26" i="49"/>
  <c r="AI25" i="49"/>
  <c r="AH25" i="49"/>
  <c r="AG25" i="49"/>
  <c r="AF25" i="49"/>
  <c r="AC25" i="49"/>
  <c r="AB25" i="49"/>
  <c r="H25" i="49"/>
  <c r="G25" i="49"/>
  <c r="O25" i="49" s="1"/>
  <c r="F25" i="49"/>
  <c r="E25" i="49"/>
  <c r="D25" i="49"/>
  <c r="AI24" i="49"/>
  <c r="AH24" i="49"/>
  <c r="AG24" i="49"/>
  <c r="AF24" i="49"/>
  <c r="AC24" i="49"/>
  <c r="AB24" i="49"/>
  <c r="H24" i="49"/>
  <c r="G24" i="49"/>
  <c r="O24" i="49" s="1"/>
  <c r="F24" i="49"/>
  <c r="E24" i="49"/>
  <c r="D24" i="49"/>
  <c r="AI23" i="49"/>
  <c r="AH23" i="49"/>
  <c r="AG23" i="49"/>
  <c r="AF23" i="49"/>
  <c r="AC23" i="49"/>
  <c r="AB23" i="49"/>
  <c r="H23" i="49"/>
  <c r="G23" i="49"/>
  <c r="O23" i="49" s="1"/>
  <c r="F23" i="49"/>
  <c r="E23" i="49"/>
  <c r="D23" i="49"/>
  <c r="AI22" i="49"/>
  <c r="AH22" i="49"/>
  <c r="AG22" i="49"/>
  <c r="AF22" i="49"/>
  <c r="AC22" i="49"/>
  <c r="AB22" i="49"/>
  <c r="H22" i="49"/>
  <c r="G22" i="49"/>
  <c r="O22" i="49" s="1"/>
  <c r="F22" i="49"/>
  <c r="E22" i="49"/>
  <c r="D22" i="49"/>
  <c r="AI21" i="49"/>
  <c r="AH21" i="49"/>
  <c r="AG21" i="49"/>
  <c r="AF21" i="49"/>
  <c r="AC21" i="49"/>
  <c r="AB21" i="49"/>
  <c r="H21" i="49"/>
  <c r="G21" i="49"/>
  <c r="O21" i="49" s="1"/>
  <c r="F21" i="49"/>
  <c r="E21" i="49"/>
  <c r="D21" i="49"/>
  <c r="AI20" i="49"/>
  <c r="AH20" i="49"/>
  <c r="AG20" i="49"/>
  <c r="AF20" i="49"/>
  <c r="AC20" i="49"/>
  <c r="AB20" i="49"/>
  <c r="H20" i="49"/>
  <c r="G20" i="49"/>
  <c r="O20" i="49" s="1"/>
  <c r="F20" i="49"/>
  <c r="E20" i="49"/>
  <c r="D20" i="49"/>
  <c r="AI19" i="49"/>
  <c r="AH19" i="49"/>
  <c r="AG19" i="49"/>
  <c r="AF19" i="49"/>
  <c r="AC19" i="49"/>
  <c r="AB19" i="49"/>
  <c r="H19" i="49"/>
  <c r="G19" i="49"/>
  <c r="O19" i="49" s="1"/>
  <c r="F19" i="49"/>
  <c r="E19" i="49"/>
  <c r="D19" i="49"/>
  <c r="AI18" i="49"/>
  <c r="AH18" i="49"/>
  <c r="AG18" i="49"/>
  <c r="AF18" i="49"/>
  <c r="AC18" i="49"/>
  <c r="AB18" i="49"/>
  <c r="H18" i="49"/>
  <c r="G18" i="49"/>
  <c r="O18" i="49" s="1"/>
  <c r="F18" i="49"/>
  <c r="E18" i="49"/>
  <c r="D18" i="49"/>
  <c r="AI17" i="49"/>
  <c r="AH17" i="49"/>
  <c r="AG17" i="49"/>
  <c r="AF17" i="49"/>
  <c r="AC17" i="49"/>
  <c r="AB17" i="49"/>
  <c r="H17" i="49"/>
  <c r="G17" i="49"/>
  <c r="O17" i="49" s="1"/>
  <c r="F17" i="49"/>
  <c r="E17" i="49"/>
  <c r="D17" i="49"/>
  <c r="AI16" i="49"/>
  <c r="AH16" i="49"/>
  <c r="AG16" i="49"/>
  <c r="AF16" i="49"/>
  <c r="AC16" i="49"/>
  <c r="AB16" i="49"/>
  <c r="H16" i="49"/>
  <c r="G16" i="49"/>
  <c r="O16" i="49" s="1"/>
  <c r="F16" i="49"/>
  <c r="E16" i="49"/>
  <c r="D16" i="49"/>
  <c r="AI15" i="49"/>
  <c r="AH15" i="49"/>
  <c r="AG15" i="49"/>
  <c r="AF15" i="49"/>
  <c r="AC15" i="49"/>
  <c r="AB15" i="49"/>
  <c r="H15" i="49"/>
  <c r="G15" i="49"/>
  <c r="O15" i="49" s="1"/>
  <c r="F15" i="49"/>
  <c r="E15" i="49"/>
  <c r="D15" i="49"/>
  <c r="AI14" i="49"/>
  <c r="AH14" i="49"/>
  <c r="AG14" i="49"/>
  <c r="AF14" i="49"/>
  <c r="AD14" i="49"/>
  <c r="AD15" i="49" s="1"/>
  <c r="AD16" i="49" s="1"/>
  <c r="AD17" i="49" s="1"/>
  <c r="AD18" i="49" s="1"/>
  <c r="AD19" i="49" s="1"/>
  <c r="AD20" i="49" s="1"/>
  <c r="AD21" i="49" s="1"/>
  <c r="AD22" i="49" s="1"/>
  <c r="AD23" i="49" s="1"/>
  <c r="AD24" i="49" s="1"/>
  <c r="AD25" i="49" s="1"/>
  <c r="AD26" i="49" s="1"/>
  <c r="AD27" i="49" s="1"/>
  <c r="AD28" i="49" s="1"/>
  <c r="AD29" i="49" s="1"/>
  <c r="AD30" i="49" s="1"/>
  <c r="AD31" i="49" s="1"/>
  <c r="AD32" i="49" s="1"/>
  <c r="AD33" i="49" s="1"/>
  <c r="AD34" i="49" s="1"/>
  <c r="AD35" i="49" s="1"/>
  <c r="AD36" i="49" s="1"/>
  <c r="AD37" i="49" s="1"/>
  <c r="AD38" i="49" s="1"/>
  <c r="AD39" i="49" s="1"/>
  <c r="AD40" i="49" s="1"/>
  <c r="AD41" i="49" s="1"/>
  <c r="AD42" i="49" s="1"/>
  <c r="AC14" i="49"/>
  <c r="AB14" i="49"/>
  <c r="H14" i="49"/>
  <c r="G14" i="49"/>
  <c r="O14" i="49" s="1"/>
  <c r="F14" i="49"/>
  <c r="E14" i="49"/>
  <c r="D14" i="49"/>
  <c r="AI13" i="49"/>
  <c r="AH13" i="49"/>
  <c r="AG13" i="49"/>
  <c r="AF13" i="49"/>
  <c r="AC13" i="49"/>
  <c r="AB13" i="49"/>
  <c r="H13" i="49"/>
  <c r="G13" i="49"/>
  <c r="O13" i="49" s="1"/>
  <c r="F13" i="49"/>
  <c r="E13" i="49"/>
  <c r="D13" i="49"/>
  <c r="AM11" i="49"/>
  <c r="X11" i="49" s="1"/>
  <c r="AL11" i="49"/>
  <c r="W11" i="49" s="1"/>
  <c r="AK11" i="49"/>
  <c r="V11" i="49" s="1"/>
  <c r="AJ11" i="49"/>
  <c r="U11" i="49" s="1"/>
  <c r="AI11" i="49"/>
  <c r="T11" i="49" s="1"/>
  <c r="AH11" i="49"/>
  <c r="AG11" i="49"/>
  <c r="R11" i="49" s="1"/>
  <c r="S11" i="49"/>
  <c r="AF7" i="49"/>
  <c r="AG3" i="49"/>
  <c r="C7" i="49" s="1"/>
  <c r="E2" i="49"/>
  <c r="AC13" i="27"/>
  <c r="AC14" i="27"/>
  <c r="AC15" i="27"/>
  <c r="AC16" i="27"/>
  <c r="AC17" i="27"/>
  <c r="AC18" i="27"/>
  <c r="AC19" i="27"/>
  <c r="AC20" i="27"/>
  <c r="AC21" i="27"/>
  <c r="AC22" i="27"/>
  <c r="AC23" i="27"/>
  <c r="AC24" i="27"/>
  <c r="AC25" i="27"/>
  <c r="AC26" i="27"/>
  <c r="AC27" i="27"/>
  <c r="AC28" i="27"/>
  <c r="AC29" i="27"/>
  <c r="AC30" i="27"/>
  <c r="AC31" i="27"/>
  <c r="AC32" i="27"/>
  <c r="AC33" i="27"/>
  <c r="AC34" i="27"/>
  <c r="AC35" i="27"/>
  <c r="AC36" i="27"/>
  <c r="AC37" i="27"/>
  <c r="AC38" i="27"/>
  <c r="AC39" i="27"/>
  <c r="AC40" i="27"/>
  <c r="AC41" i="27"/>
  <c r="AC4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S11" i="4"/>
  <c r="AJ13" i="55" s="1"/>
  <c r="S12" i="4"/>
  <c r="AJ14" i="54" s="1"/>
  <c r="S13" i="4"/>
  <c r="AJ15" i="55" s="1"/>
  <c r="S14" i="4"/>
  <c r="AJ16" i="52" s="1"/>
  <c r="S15" i="4"/>
  <c r="AJ17" i="54" s="1"/>
  <c r="S16" i="4"/>
  <c r="S17" i="4"/>
  <c r="S18" i="4"/>
  <c r="AJ20" i="58" s="1"/>
  <c r="S19" i="4"/>
  <c r="AJ21" i="55" s="1"/>
  <c r="S20" i="4"/>
  <c r="AJ22" i="59" s="1"/>
  <c r="S21" i="4"/>
  <c r="AJ23" i="55" s="1"/>
  <c r="S22" i="4"/>
  <c r="AJ24" i="56" s="1"/>
  <c r="S23" i="4"/>
  <c r="AJ25" i="54" s="1"/>
  <c r="S24" i="4"/>
  <c r="AJ26" i="51" s="1"/>
  <c r="S25" i="4"/>
  <c r="AJ27" i="56" s="1"/>
  <c r="S26" i="4"/>
  <c r="AJ28" i="50" s="1"/>
  <c r="S27" i="4"/>
  <c r="AJ29" i="51" s="1"/>
  <c r="S28" i="4"/>
  <c r="AJ30" i="53" s="1"/>
  <c r="S29" i="4"/>
  <c r="S30" i="4"/>
  <c r="AJ32" i="52" s="1"/>
  <c r="S31" i="4"/>
  <c r="AJ33" i="59" s="1"/>
  <c r="S32" i="4"/>
  <c r="AJ34" i="59" s="1"/>
  <c r="S33" i="4"/>
  <c r="AJ35" i="59" s="1"/>
  <c r="S34" i="4"/>
  <c r="AJ36" i="53" s="1"/>
  <c r="S35" i="4"/>
  <c r="AJ37" i="56" s="1"/>
  <c r="S36" i="4"/>
  <c r="AJ38" i="56" s="1"/>
  <c r="S37" i="4"/>
  <c r="AJ39" i="50" s="1"/>
  <c r="AG3" i="27"/>
  <c r="C7" i="27" s="1"/>
  <c r="AK40" i="27"/>
  <c r="AK41" i="27"/>
  <c r="AK42" i="27"/>
  <c r="AJ40" i="27"/>
  <c r="AJ41" i="27"/>
  <c r="AJ42" i="27"/>
  <c r="AM11" i="27"/>
  <c r="X11" i="27" s="1"/>
  <c r="AK11" i="27"/>
  <c r="V11" i="27" s="1"/>
  <c r="AL11" i="27"/>
  <c r="W11" i="27" s="1"/>
  <c r="AJ11" i="27"/>
  <c r="U11" i="27" s="1"/>
  <c r="AI13" i="27"/>
  <c r="AI14" i="27"/>
  <c r="AI15" i="27"/>
  <c r="AI16" i="27"/>
  <c r="AI17" i="27"/>
  <c r="AI18" i="27"/>
  <c r="AI19" i="27"/>
  <c r="AI20" i="27"/>
  <c r="AI21" i="27"/>
  <c r="AI22" i="27"/>
  <c r="AI23" i="27"/>
  <c r="AI24" i="27"/>
  <c r="AI25" i="27"/>
  <c r="AI26" i="27"/>
  <c r="AI27" i="27"/>
  <c r="AI28" i="27"/>
  <c r="AI29" i="27"/>
  <c r="AI30" i="27"/>
  <c r="AI31" i="27"/>
  <c r="AI32" i="27"/>
  <c r="AI33" i="27"/>
  <c r="AI34" i="27"/>
  <c r="AI35" i="27"/>
  <c r="AI36" i="27"/>
  <c r="AI37" i="27"/>
  <c r="AI38" i="27"/>
  <c r="AI39" i="27"/>
  <c r="AI40" i="27"/>
  <c r="AI41" i="27"/>
  <c r="AI42" i="27"/>
  <c r="AI11" i="27"/>
  <c r="T11" i="27" s="1"/>
  <c r="AH11" i="27"/>
  <c r="S11" i="27" s="1"/>
  <c r="AG11" i="27"/>
  <c r="R11" i="27" s="1"/>
  <c r="AH13" i="27"/>
  <c r="AH14" i="27"/>
  <c r="AH15" i="27"/>
  <c r="AH16" i="27"/>
  <c r="AH17" i="27"/>
  <c r="AH18" i="27"/>
  <c r="AH19" i="27"/>
  <c r="AH20" i="27"/>
  <c r="AH21" i="27"/>
  <c r="AH22" i="27"/>
  <c r="AH23" i="27"/>
  <c r="AH24" i="27"/>
  <c r="AH25" i="27"/>
  <c r="AH26" i="27"/>
  <c r="AH27" i="27"/>
  <c r="AH28" i="27"/>
  <c r="AH29" i="27"/>
  <c r="AH30" i="27"/>
  <c r="AH31" i="27"/>
  <c r="AH32" i="27"/>
  <c r="AH33" i="27"/>
  <c r="AH34" i="27"/>
  <c r="AH35" i="27"/>
  <c r="AH36" i="27"/>
  <c r="AH37" i="27"/>
  <c r="AH38" i="27"/>
  <c r="AH39" i="27"/>
  <c r="AH40" i="27"/>
  <c r="AH41" i="27"/>
  <c r="AH42" i="27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AG13" i="27"/>
  <c r="AG14" i="27"/>
  <c r="AG15" i="27"/>
  <c r="AG16" i="27"/>
  <c r="AG17" i="27"/>
  <c r="AG18" i="27"/>
  <c r="AG19" i="27"/>
  <c r="AG20" i="27"/>
  <c r="AG21" i="27"/>
  <c r="AG22" i="27"/>
  <c r="AG23" i="27"/>
  <c r="AG24" i="27"/>
  <c r="AG25" i="27"/>
  <c r="AG26" i="27"/>
  <c r="AG27" i="27"/>
  <c r="AG28" i="27"/>
  <c r="AG29" i="27"/>
  <c r="AG30" i="27"/>
  <c r="AG31" i="27"/>
  <c r="AG32" i="27"/>
  <c r="AG33" i="27"/>
  <c r="AG34" i="27"/>
  <c r="AG35" i="27"/>
  <c r="AG36" i="27"/>
  <c r="AG37" i="27"/>
  <c r="AG38" i="27"/>
  <c r="AG39" i="27"/>
  <c r="AG40" i="27"/>
  <c r="AG41" i="27"/>
  <c r="AG42" i="27"/>
  <c r="H43" i="27"/>
  <c r="F43" i="27"/>
  <c r="E43" i="27"/>
  <c r="D43" i="27"/>
  <c r="AF42" i="27"/>
  <c r="H42" i="27"/>
  <c r="G42" i="27"/>
  <c r="O42" i="27" s="1"/>
  <c r="F42" i="27"/>
  <c r="E42" i="27"/>
  <c r="D42" i="27"/>
  <c r="AF41" i="27"/>
  <c r="H41" i="27"/>
  <c r="G41" i="27"/>
  <c r="O41" i="27" s="1"/>
  <c r="F41" i="27"/>
  <c r="E41" i="27"/>
  <c r="D41" i="27"/>
  <c r="AF40" i="27"/>
  <c r="H40" i="27"/>
  <c r="G40" i="27"/>
  <c r="O40" i="27" s="1"/>
  <c r="F40" i="27"/>
  <c r="E40" i="27"/>
  <c r="D40" i="27"/>
  <c r="AF39" i="27"/>
  <c r="H39" i="27"/>
  <c r="G39" i="27"/>
  <c r="O39" i="27" s="1"/>
  <c r="F39" i="27"/>
  <c r="E39" i="27"/>
  <c r="D39" i="27"/>
  <c r="AF38" i="27"/>
  <c r="H38" i="27"/>
  <c r="G38" i="27"/>
  <c r="O38" i="27" s="1"/>
  <c r="F38" i="27"/>
  <c r="E38" i="27"/>
  <c r="D38" i="27"/>
  <c r="AF37" i="27"/>
  <c r="H37" i="27"/>
  <c r="G37" i="27"/>
  <c r="O37" i="27" s="1"/>
  <c r="F37" i="27"/>
  <c r="E37" i="27"/>
  <c r="D37" i="27"/>
  <c r="AF36" i="27"/>
  <c r="H36" i="27"/>
  <c r="G36" i="27"/>
  <c r="O36" i="27" s="1"/>
  <c r="F36" i="27"/>
  <c r="E36" i="27"/>
  <c r="D36" i="27"/>
  <c r="AF35" i="27"/>
  <c r="H35" i="27"/>
  <c r="G35" i="27"/>
  <c r="O35" i="27" s="1"/>
  <c r="F35" i="27"/>
  <c r="E35" i="27"/>
  <c r="D35" i="27"/>
  <c r="AF34" i="27"/>
  <c r="H34" i="27"/>
  <c r="G34" i="27"/>
  <c r="O34" i="27" s="1"/>
  <c r="F34" i="27"/>
  <c r="E34" i="27"/>
  <c r="D34" i="27"/>
  <c r="AF33" i="27"/>
  <c r="H33" i="27"/>
  <c r="G33" i="27"/>
  <c r="O33" i="27" s="1"/>
  <c r="F33" i="27"/>
  <c r="E33" i="27"/>
  <c r="D33" i="27"/>
  <c r="AF32" i="27"/>
  <c r="H32" i="27"/>
  <c r="G32" i="27"/>
  <c r="O32" i="27" s="1"/>
  <c r="F32" i="27"/>
  <c r="E32" i="27"/>
  <c r="D32" i="27"/>
  <c r="AF31" i="27"/>
  <c r="H31" i="27"/>
  <c r="G31" i="27"/>
  <c r="O31" i="27" s="1"/>
  <c r="F31" i="27"/>
  <c r="E31" i="27"/>
  <c r="D31" i="27"/>
  <c r="AF30" i="27"/>
  <c r="H30" i="27"/>
  <c r="G30" i="27"/>
  <c r="O30" i="27" s="1"/>
  <c r="F30" i="27"/>
  <c r="E30" i="27"/>
  <c r="D30" i="27"/>
  <c r="AF29" i="27"/>
  <c r="H29" i="27"/>
  <c r="G29" i="27"/>
  <c r="O29" i="27" s="1"/>
  <c r="F29" i="27"/>
  <c r="E29" i="27"/>
  <c r="D29" i="27"/>
  <c r="AF28" i="27"/>
  <c r="H28" i="27"/>
  <c r="G28" i="27"/>
  <c r="O28" i="27" s="1"/>
  <c r="F28" i="27"/>
  <c r="E28" i="27"/>
  <c r="D28" i="27"/>
  <c r="AF27" i="27"/>
  <c r="H27" i="27"/>
  <c r="G27" i="27"/>
  <c r="O27" i="27" s="1"/>
  <c r="F27" i="27"/>
  <c r="E27" i="27"/>
  <c r="D27" i="27"/>
  <c r="AF26" i="27"/>
  <c r="H26" i="27"/>
  <c r="G26" i="27"/>
  <c r="O26" i="27" s="1"/>
  <c r="F26" i="27"/>
  <c r="E26" i="27"/>
  <c r="D26" i="27"/>
  <c r="AF25" i="27"/>
  <c r="H25" i="27"/>
  <c r="G25" i="27"/>
  <c r="O25" i="27" s="1"/>
  <c r="F25" i="27"/>
  <c r="E25" i="27"/>
  <c r="D25" i="27"/>
  <c r="AF24" i="27"/>
  <c r="H24" i="27"/>
  <c r="G24" i="27"/>
  <c r="O24" i="27" s="1"/>
  <c r="F24" i="27"/>
  <c r="E24" i="27"/>
  <c r="D24" i="27"/>
  <c r="AF23" i="27"/>
  <c r="H23" i="27"/>
  <c r="G23" i="27"/>
  <c r="O23" i="27" s="1"/>
  <c r="F23" i="27"/>
  <c r="E23" i="27"/>
  <c r="D23" i="27"/>
  <c r="AF22" i="27"/>
  <c r="H22" i="27"/>
  <c r="G22" i="27"/>
  <c r="O22" i="27" s="1"/>
  <c r="F22" i="27"/>
  <c r="E22" i="27"/>
  <c r="D22" i="27"/>
  <c r="AF21" i="27"/>
  <c r="H21" i="27"/>
  <c r="G21" i="27"/>
  <c r="O21" i="27" s="1"/>
  <c r="F21" i="27"/>
  <c r="E21" i="27"/>
  <c r="D21" i="27"/>
  <c r="AF20" i="27"/>
  <c r="H20" i="27"/>
  <c r="G20" i="27"/>
  <c r="O20" i="27" s="1"/>
  <c r="F20" i="27"/>
  <c r="E20" i="27"/>
  <c r="D20" i="27"/>
  <c r="AF19" i="27"/>
  <c r="H19" i="27"/>
  <c r="G19" i="27"/>
  <c r="O19" i="27" s="1"/>
  <c r="F19" i="27"/>
  <c r="E19" i="27"/>
  <c r="D19" i="27"/>
  <c r="AF18" i="27"/>
  <c r="H18" i="27"/>
  <c r="G18" i="27"/>
  <c r="O18" i="27" s="1"/>
  <c r="F18" i="27"/>
  <c r="E18" i="27"/>
  <c r="D18" i="27"/>
  <c r="AF17" i="27"/>
  <c r="H17" i="27"/>
  <c r="G17" i="27"/>
  <c r="O17" i="27" s="1"/>
  <c r="F17" i="27"/>
  <c r="E17" i="27"/>
  <c r="D17" i="27"/>
  <c r="AF16" i="27"/>
  <c r="H16" i="27"/>
  <c r="G16" i="27"/>
  <c r="O16" i="27" s="1"/>
  <c r="F16" i="27"/>
  <c r="E16" i="27"/>
  <c r="D16" i="27"/>
  <c r="AF15" i="27"/>
  <c r="H15" i="27"/>
  <c r="G15" i="27"/>
  <c r="O15" i="27" s="1"/>
  <c r="F15" i="27"/>
  <c r="E15" i="27"/>
  <c r="D15" i="27"/>
  <c r="AF14" i="27"/>
  <c r="AD14" i="27"/>
  <c r="AD15" i="27" s="1"/>
  <c r="AD16" i="27" s="1"/>
  <c r="AD17" i="27" s="1"/>
  <c r="AD18" i="27" s="1"/>
  <c r="AD19" i="27" s="1"/>
  <c r="AD20" i="27" s="1"/>
  <c r="AD21" i="27" s="1"/>
  <c r="AD22" i="27" s="1"/>
  <c r="AD23" i="27" s="1"/>
  <c r="AD24" i="27" s="1"/>
  <c r="AD25" i="27" s="1"/>
  <c r="AD26" i="27" s="1"/>
  <c r="AD27" i="27" s="1"/>
  <c r="AD28" i="27" s="1"/>
  <c r="AD29" i="27" s="1"/>
  <c r="AD30" i="27" s="1"/>
  <c r="AD31" i="27" s="1"/>
  <c r="AD32" i="27" s="1"/>
  <c r="AD33" i="27" s="1"/>
  <c r="AD34" i="27" s="1"/>
  <c r="AD35" i="27" s="1"/>
  <c r="AD36" i="27" s="1"/>
  <c r="AD37" i="27" s="1"/>
  <c r="AD38" i="27" s="1"/>
  <c r="AD39" i="27" s="1"/>
  <c r="AD40" i="27" s="1"/>
  <c r="AD41" i="27" s="1"/>
  <c r="AD42" i="27" s="1"/>
  <c r="H14" i="27"/>
  <c r="G14" i="27"/>
  <c r="O14" i="27" s="1"/>
  <c r="F14" i="27"/>
  <c r="E14" i="27"/>
  <c r="D14" i="27"/>
  <c r="AF13" i="27"/>
  <c r="H13" i="27"/>
  <c r="G13" i="27"/>
  <c r="O13" i="27" s="1"/>
  <c r="F13" i="27"/>
  <c r="E13" i="27"/>
  <c r="D13" i="27"/>
  <c r="AF7" i="27"/>
  <c r="E2" i="27"/>
  <c r="T14" i="4"/>
  <c r="AK16" i="55" s="1"/>
  <c r="AJ29" i="49" l="1"/>
  <c r="AJ30" i="49"/>
  <c r="AJ39" i="27"/>
  <c r="AJ34" i="55"/>
  <c r="AJ13" i="51"/>
  <c r="AJ13" i="58"/>
  <c r="AJ15" i="50"/>
  <c r="AJ37" i="52"/>
  <c r="AJ37" i="53"/>
  <c r="AJ38" i="53"/>
  <c r="AJ25" i="59"/>
  <c r="AJ26" i="59"/>
  <c r="AJ27" i="59"/>
  <c r="AJ25" i="58"/>
  <c r="AJ26" i="58"/>
  <c r="AJ27" i="58"/>
  <c r="AJ25" i="57"/>
  <c r="AJ26" i="57"/>
  <c r="AJ38" i="50"/>
  <c r="AJ27" i="57"/>
  <c r="AJ29" i="57"/>
  <c r="AJ28" i="49"/>
  <c r="AJ27" i="49"/>
  <c r="AJ34" i="51"/>
  <c r="AJ38" i="55"/>
  <c r="AJ14" i="52"/>
  <c r="AJ15" i="52"/>
  <c r="AJ13" i="59"/>
  <c r="AJ35" i="51"/>
  <c r="AJ36" i="51"/>
  <c r="AJ37" i="51"/>
  <c r="AJ38" i="51"/>
  <c r="AJ34" i="52"/>
  <c r="AJ35" i="52"/>
  <c r="AJ26" i="54"/>
  <c r="AJ27" i="54"/>
  <c r="AJ29" i="54"/>
  <c r="AJ22" i="55"/>
  <c r="AJ14" i="59"/>
  <c r="AJ24" i="50"/>
  <c r="AK16" i="58"/>
  <c r="AJ23" i="59"/>
  <c r="AJ24" i="59"/>
  <c r="AJ24" i="49"/>
  <c r="AJ39" i="51"/>
  <c r="AJ24" i="54"/>
  <c r="AJ24" i="55"/>
  <c r="AJ25" i="55"/>
  <c r="AJ13" i="57"/>
  <c r="AJ36" i="58"/>
  <c r="AJ37" i="58"/>
  <c r="AJ15" i="59"/>
  <c r="AJ16" i="59"/>
  <c r="AK16" i="52"/>
  <c r="AJ13" i="50"/>
  <c r="AJ29" i="52"/>
  <c r="AJ24" i="53"/>
  <c r="AJ20" i="54"/>
  <c r="AJ21" i="54"/>
  <c r="AJ22" i="54"/>
  <c r="AJ26" i="55"/>
  <c r="AJ29" i="55"/>
  <c r="AJ38" i="58"/>
  <c r="AK16" i="59"/>
  <c r="AJ35" i="55"/>
  <c r="AJ20" i="49"/>
  <c r="AJ21" i="49"/>
  <c r="AK16" i="50"/>
  <c r="AJ24" i="52"/>
  <c r="AJ25" i="52"/>
  <c r="AJ26" i="52"/>
  <c r="AJ27" i="52"/>
  <c r="AJ26" i="53"/>
  <c r="AJ27" i="53"/>
  <c r="AJ28" i="53"/>
  <c r="AJ13" i="54"/>
  <c r="AJ27" i="55"/>
  <c r="AJ15" i="57"/>
  <c r="AK16" i="57"/>
  <c r="AJ39" i="58"/>
  <c r="AJ29" i="53"/>
  <c r="AJ15" i="54"/>
  <c r="AK16" i="54"/>
  <c r="AJ13" i="56"/>
  <c r="AJ15" i="56"/>
  <c r="AK16" i="56"/>
  <c r="AJ34" i="56"/>
  <c r="AJ38" i="57"/>
  <c r="AJ39" i="57"/>
  <c r="AJ13" i="49"/>
  <c r="AJ15" i="49"/>
  <c r="AK16" i="49"/>
  <c r="AJ22" i="51"/>
  <c r="AJ24" i="51"/>
  <c r="AJ25" i="51"/>
  <c r="AJ27" i="51"/>
  <c r="AJ34" i="53"/>
  <c r="AJ35" i="56"/>
  <c r="AJ36" i="56"/>
  <c r="AJ39" i="56"/>
  <c r="AJ27" i="50"/>
  <c r="AJ29" i="50"/>
  <c r="AJ13" i="52"/>
  <c r="AJ20" i="52"/>
  <c r="AJ13" i="53"/>
  <c r="AJ35" i="53"/>
  <c r="AJ29" i="56"/>
  <c r="AJ29" i="58"/>
  <c r="AJ24" i="58"/>
  <c r="AJ15" i="51"/>
  <c r="AK16" i="51"/>
  <c r="AJ39" i="53"/>
  <c r="AJ24" i="57"/>
  <c r="AJ29" i="59"/>
  <c r="AJ19" i="27"/>
  <c r="AJ19" i="59"/>
  <c r="AJ19" i="55"/>
  <c r="AJ19" i="50"/>
  <c r="AJ19" i="57"/>
  <c r="AJ19" i="56"/>
  <c r="AJ19" i="51"/>
  <c r="AJ18" i="59"/>
  <c r="AJ18" i="55"/>
  <c r="AJ18" i="57"/>
  <c r="AJ18" i="50"/>
  <c r="AJ18" i="56"/>
  <c r="AJ18" i="58"/>
  <c r="AJ32" i="49"/>
  <c r="AJ33" i="53"/>
  <c r="AJ31" i="51"/>
  <c r="AJ31" i="58"/>
  <c r="AJ31" i="59"/>
  <c r="AJ31" i="49"/>
  <c r="AJ18" i="53"/>
  <c r="AJ30" i="51"/>
  <c r="AJ30" i="58"/>
  <c r="AJ30" i="59"/>
  <c r="AJ17" i="51"/>
  <c r="AJ33" i="54"/>
  <c r="AJ33" i="56"/>
  <c r="AJ28" i="51"/>
  <c r="AJ28" i="59"/>
  <c r="AJ28" i="56"/>
  <c r="AJ33" i="52"/>
  <c r="AJ30" i="54"/>
  <c r="AJ31" i="54"/>
  <c r="AJ30" i="56"/>
  <c r="AJ31" i="56"/>
  <c r="AJ19" i="49"/>
  <c r="AJ31" i="55"/>
  <c r="AJ28" i="57"/>
  <c r="AJ16" i="50"/>
  <c r="AJ28" i="54"/>
  <c r="AJ28" i="58"/>
  <c r="AJ14" i="50"/>
  <c r="AJ37" i="54"/>
  <c r="AJ37" i="59"/>
  <c r="AJ37" i="57"/>
  <c r="AJ37" i="55"/>
  <c r="AJ37" i="50"/>
  <c r="AJ23" i="56"/>
  <c r="AJ23" i="50"/>
  <c r="AJ23" i="49"/>
  <c r="AJ23" i="53"/>
  <c r="AJ23" i="54"/>
  <c r="AJ23" i="52"/>
  <c r="AJ37" i="49"/>
  <c r="AJ17" i="52"/>
  <c r="AJ18" i="52"/>
  <c r="AJ19" i="52"/>
  <c r="AJ16" i="54"/>
  <c r="AJ28" i="55"/>
  <c r="AJ36" i="59"/>
  <c r="AJ36" i="52"/>
  <c r="AJ36" i="54"/>
  <c r="AJ36" i="57"/>
  <c r="AJ36" i="55"/>
  <c r="AJ36" i="50"/>
  <c r="AJ22" i="56"/>
  <c r="AJ22" i="50"/>
  <c r="AJ22" i="49"/>
  <c r="AJ22" i="53"/>
  <c r="AJ22" i="52"/>
  <c r="AJ22" i="57"/>
  <c r="AJ36" i="49"/>
  <c r="AJ23" i="57"/>
  <c r="AJ33" i="57"/>
  <c r="AJ33" i="51"/>
  <c r="AJ33" i="50"/>
  <c r="AJ33" i="58"/>
  <c r="AJ33" i="49"/>
  <c r="AJ32" i="57"/>
  <c r="AJ32" i="51"/>
  <c r="AJ32" i="50"/>
  <c r="AJ32" i="58"/>
  <c r="AJ32" i="59"/>
  <c r="AJ18" i="51"/>
  <c r="AJ19" i="53"/>
  <c r="AJ32" i="53"/>
  <c r="AJ17" i="59"/>
  <c r="AJ17" i="55"/>
  <c r="AJ17" i="50"/>
  <c r="AJ17" i="56"/>
  <c r="AJ17" i="58"/>
  <c r="AJ31" i="53"/>
  <c r="AJ19" i="58"/>
  <c r="AJ31" i="27"/>
  <c r="AJ16" i="55"/>
  <c r="AJ16" i="58"/>
  <c r="AJ16" i="56"/>
  <c r="AJ16" i="51"/>
  <c r="AJ17" i="53"/>
  <c r="AJ16" i="53"/>
  <c r="AJ32" i="54"/>
  <c r="AJ32" i="56"/>
  <c r="AJ14" i="55"/>
  <c r="AJ14" i="53"/>
  <c r="AJ14" i="58"/>
  <c r="AJ14" i="56"/>
  <c r="AJ14" i="27"/>
  <c r="AJ14" i="51"/>
  <c r="AJ14" i="49"/>
  <c r="AJ33" i="55"/>
  <c r="AJ31" i="57"/>
  <c r="AJ18" i="49"/>
  <c r="AJ32" i="55"/>
  <c r="AJ30" i="57"/>
  <c r="AJ17" i="49"/>
  <c r="AJ30" i="52"/>
  <c r="AJ31" i="52"/>
  <c r="AJ16" i="49"/>
  <c r="AJ28" i="52"/>
  <c r="AJ19" i="54"/>
  <c r="AJ30" i="55"/>
  <c r="AJ18" i="54"/>
  <c r="AJ35" i="54"/>
  <c r="AJ35" i="57"/>
  <c r="AJ35" i="50"/>
  <c r="AJ35" i="58"/>
  <c r="AJ21" i="50"/>
  <c r="AJ21" i="53"/>
  <c r="AJ21" i="59"/>
  <c r="AJ21" i="52"/>
  <c r="AJ21" i="57"/>
  <c r="AJ21" i="56"/>
  <c r="AJ35" i="49"/>
  <c r="AJ23" i="51"/>
  <c r="AJ16" i="57"/>
  <c r="AJ17" i="57"/>
  <c r="AJ34" i="54"/>
  <c r="AJ34" i="57"/>
  <c r="AJ34" i="50"/>
  <c r="AJ34" i="58"/>
  <c r="AJ20" i="59"/>
  <c r="AJ20" i="53"/>
  <c r="AJ20" i="50"/>
  <c r="AJ20" i="57"/>
  <c r="AJ20" i="56"/>
  <c r="AJ20" i="55"/>
  <c r="AJ34" i="49"/>
  <c r="AJ30" i="50"/>
  <c r="AJ31" i="50"/>
  <c r="AJ20" i="51"/>
  <c r="AJ21" i="51"/>
  <c r="AJ14" i="57"/>
  <c r="AJ21" i="58"/>
  <c r="AJ22" i="58"/>
  <c r="AJ23" i="58"/>
  <c r="AJ26" i="56"/>
  <c r="AJ26" i="50"/>
  <c r="AJ26" i="49"/>
  <c r="AJ25" i="53"/>
  <c r="AJ39" i="59"/>
  <c r="AJ39" i="54"/>
  <c r="AJ25" i="56"/>
  <c r="AJ25" i="50"/>
  <c r="AJ25" i="49"/>
  <c r="AJ39" i="52"/>
  <c r="AJ39" i="55"/>
  <c r="AJ38" i="59"/>
  <c r="AJ38" i="54"/>
  <c r="AJ38" i="49"/>
  <c r="AJ39" i="49"/>
  <c r="AJ38" i="52"/>
  <c r="AJ15" i="58"/>
  <c r="AJ15" i="53"/>
  <c r="AK16" i="53"/>
  <c r="AJ36" i="27"/>
  <c r="AJ16" i="27"/>
  <c r="AJ26" i="27"/>
  <c r="AJ24" i="27"/>
  <c r="AJ13" i="27"/>
  <c r="AJ25" i="27"/>
  <c r="AJ15" i="27"/>
  <c r="AJ37" i="27"/>
  <c r="AJ21" i="27"/>
  <c r="AJ33" i="27"/>
  <c r="AJ30" i="27"/>
  <c r="AJ18" i="27"/>
  <c r="AJ27" i="27"/>
  <c r="AJ29" i="27"/>
  <c r="AJ17" i="27"/>
  <c r="AJ38" i="27"/>
  <c r="AJ28" i="27"/>
  <c r="AJ35" i="27"/>
  <c r="AJ23" i="27"/>
  <c r="AJ34" i="27"/>
  <c r="AJ22" i="27"/>
  <c r="AK16" i="27"/>
  <c r="AJ32" i="27"/>
  <c r="AJ20" i="27"/>
  <c r="T11" i="4" l="1"/>
  <c r="T12" i="4"/>
  <c r="T13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AK27" i="56" l="1"/>
  <c r="AK27" i="53"/>
  <c r="AK27" i="49"/>
  <c r="AK27" i="54"/>
  <c r="AK27" i="55"/>
  <c r="AK27" i="57"/>
  <c r="AK27" i="50"/>
  <c r="AK27" i="59"/>
  <c r="AK27" i="58"/>
  <c r="AK27" i="52"/>
  <c r="AK27" i="51"/>
  <c r="AK26" i="56"/>
  <c r="AK26" i="53"/>
  <c r="AK26" i="49"/>
  <c r="AK26" i="54"/>
  <c r="AK26" i="55"/>
  <c r="AK26" i="59"/>
  <c r="AK26" i="58"/>
  <c r="AK26" i="52"/>
  <c r="AK26" i="51"/>
  <c r="AK26" i="57"/>
  <c r="AK26" i="50"/>
  <c r="AK39" i="52"/>
  <c r="AK39" i="54"/>
  <c r="AK39" i="59"/>
  <c r="AK39" i="57"/>
  <c r="AK39" i="55"/>
  <c r="AK39" i="50"/>
  <c r="AK39" i="49"/>
  <c r="AK39" i="53"/>
  <c r="AK39" i="56"/>
  <c r="AK39" i="51"/>
  <c r="AK39" i="58"/>
  <c r="AK25" i="56"/>
  <c r="AK25" i="53"/>
  <c r="AK25" i="49"/>
  <c r="AK25" i="54"/>
  <c r="AK25" i="52"/>
  <c r="AK25" i="59"/>
  <c r="AK25" i="58"/>
  <c r="AK25" i="55"/>
  <c r="AK25" i="50"/>
  <c r="AK25" i="51"/>
  <c r="AK25" i="57"/>
  <c r="AK38" i="52"/>
  <c r="AK38" i="54"/>
  <c r="AK38" i="59"/>
  <c r="AK38" i="57"/>
  <c r="AK38" i="55"/>
  <c r="AK38" i="50"/>
  <c r="AK38" i="51"/>
  <c r="AK38" i="58"/>
  <c r="AK38" i="49"/>
  <c r="AK38" i="56"/>
  <c r="AK38" i="53"/>
  <c r="AK24" i="56"/>
  <c r="AK24" i="50"/>
  <c r="AK24" i="49"/>
  <c r="AK24" i="53"/>
  <c r="AK24" i="54"/>
  <c r="AK24" i="52"/>
  <c r="AK24" i="59"/>
  <c r="AK24" i="58"/>
  <c r="AK24" i="55"/>
  <c r="AK24" i="51"/>
  <c r="AK24" i="57"/>
  <c r="AK37" i="59"/>
  <c r="AK37" i="54"/>
  <c r="AK37" i="52"/>
  <c r="AK37" i="57"/>
  <c r="AK37" i="55"/>
  <c r="AK37" i="50"/>
  <c r="AK37" i="51"/>
  <c r="AK37" i="53"/>
  <c r="AK37" i="49"/>
  <c r="AK37" i="58"/>
  <c r="AK37" i="56"/>
  <c r="AK23" i="59"/>
  <c r="AK23" i="52"/>
  <c r="AK23" i="55"/>
  <c r="AK23" i="57"/>
  <c r="AK23" i="51"/>
  <c r="AK23" i="56"/>
  <c r="AK23" i="58"/>
  <c r="AK23" i="53"/>
  <c r="AK23" i="50"/>
  <c r="AK23" i="54"/>
  <c r="AK23" i="49"/>
  <c r="AK36" i="54"/>
  <c r="AK36" i="57"/>
  <c r="AK36" i="50"/>
  <c r="AK36" i="58"/>
  <c r="AK36" i="49"/>
  <c r="AK36" i="51"/>
  <c r="AK36" i="59"/>
  <c r="AK36" i="55"/>
  <c r="AK36" i="56"/>
  <c r="AK36" i="52"/>
  <c r="AK36" i="53"/>
  <c r="AK22" i="59"/>
  <c r="AK22" i="52"/>
  <c r="AK22" i="56"/>
  <c r="AK22" i="55"/>
  <c r="AK22" i="57"/>
  <c r="AK22" i="50"/>
  <c r="AK22" i="51"/>
  <c r="AK22" i="53"/>
  <c r="AK22" i="54"/>
  <c r="AK22" i="49"/>
  <c r="AK22" i="58"/>
  <c r="AK35" i="57"/>
  <c r="AK35" i="51"/>
  <c r="AK35" i="50"/>
  <c r="AK35" i="58"/>
  <c r="AK35" i="49"/>
  <c r="AK35" i="55"/>
  <c r="AK35" i="52"/>
  <c r="AK35" i="59"/>
  <c r="AK35" i="56"/>
  <c r="AK35" i="54"/>
  <c r="AK35" i="53"/>
  <c r="AK21" i="59"/>
  <c r="AK21" i="55"/>
  <c r="AK21" i="57"/>
  <c r="AK21" i="56"/>
  <c r="AK21" i="50"/>
  <c r="AK21" i="53"/>
  <c r="AK21" i="52"/>
  <c r="AK21" i="54"/>
  <c r="AK21" i="49"/>
  <c r="AK21" i="58"/>
  <c r="AK21" i="51"/>
  <c r="AK34" i="57"/>
  <c r="AK34" i="51"/>
  <c r="AK34" i="50"/>
  <c r="AK34" i="58"/>
  <c r="AK34" i="59"/>
  <c r="AK34" i="55"/>
  <c r="AK34" i="52"/>
  <c r="AK34" i="56"/>
  <c r="AK34" i="54"/>
  <c r="AK34" i="53"/>
  <c r="AK34" i="49"/>
  <c r="AK20" i="59"/>
  <c r="AK20" i="55"/>
  <c r="AK20" i="50"/>
  <c r="AK20" i="57"/>
  <c r="AK20" i="56"/>
  <c r="AK20" i="53"/>
  <c r="AK20" i="49"/>
  <c r="AK20" i="58"/>
  <c r="AK20" i="52"/>
  <c r="AK20" i="54"/>
  <c r="AK20" i="51"/>
  <c r="AK33" i="50"/>
  <c r="AK33" i="58"/>
  <c r="AK33" i="59"/>
  <c r="AK33" i="55"/>
  <c r="AK33" i="56"/>
  <c r="AK33" i="57"/>
  <c r="AK33" i="53"/>
  <c r="AK33" i="49"/>
  <c r="AK33" i="51"/>
  <c r="AK33" i="52"/>
  <c r="AK33" i="54"/>
  <c r="AK19" i="59"/>
  <c r="AK19" i="53"/>
  <c r="AK19" i="55"/>
  <c r="AK19" i="58"/>
  <c r="AK19" i="57"/>
  <c r="AK19" i="56"/>
  <c r="AK19" i="49"/>
  <c r="AK19" i="51"/>
  <c r="AK19" i="52"/>
  <c r="AK19" i="54"/>
  <c r="AK19" i="50"/>
  <c r="AK32" i="58"/>
  <c r="AK32" i="59"/>
  <c r="AK32" i="51"/>
  <c r="AK32" i="50"/>
  <c r="AK32" i="57"/>
  <c r="AK32" i="55"/>
  <c r="AK32" i="52"/>
  <c r="AK32" i="56"/>
  <c r="AK32" i="54"/>
  <c r="AK32" i="53"/>
  <c r="AK32" i="49"/>
  <c r="AK18" i="59"/>
  <c r="AK18" i="53"/>
  <c r="AK18" i="55"/>
  <c r="AK18" i="58"/>
  <c r="AK18" i="56"/>
  <c r="AK18" i="49"/>
  <c r="AK18" i="50"/>
  <c r="AK18" i="57"/>
  <c r="AK18" i="52"/>
  <c r="AK18" i="54"/>
  <c r="AK18" i="51"/>
  <c r="AK31" i="51"/>
  <c r="AK31" i="58"/>
  <c r="AK31" i="59"/>
  <c r="AK31" i="56"/>
  <c r="AK31" i="54"/>
  <c r="AK31" i="55"/>
  <c r="AK31" i="52"/>
  <c r="AK31" i="57"/>
  <c r="AK31" i="53"/>
  <c r="AK31" i="49"/>
  <c r="AK31" i="50"/>
  <c r="AK17" i="53"/>
  <c r="AK17" i="55"/>
  <c r="AK17" i="58"/>
  <c r="AK17" i="56"/>
  <c r="AK17" i="51"/>
  <c r="AK17" i="57"/>
  <c r="AK17" i="50"/>
  <c r="AK17" i="59"/>
  <c r="AK17" i="54"/>
  <c r="AK17" i="52"/>
  <c r="AK17" i="49"/>
  <c r="AK30" i="51"/>
  <c r="AK30" i="58"/>
  <c r="AK30" i="59"/>
  <c r="AK30" i="52"/>
  <c r="AK30" i="54"/>
  <c r="AK30" i="53"/>
  <c r="AK30" i="49"/>
  <c r="AK30" i="55"/>
  <c r="AK30" i="57"/>
  <c r="AK30" i="56"/>
  <c r="AK30" i="50"/>
  <c r="AK15" i="58"/>
  <c r="AK15" i="52"/>
  <c r="AK15" i="51"/>
  <c r="AK15" i="49"/>
  <c r="AK15" i="53"/>
  <c r="AK15" i="56"/>
  <c r="AK15" i="54"/>
  <c r="AK15" i="59"/>
  <c r="AK15" i="50"/>
  <c r="AK15" i="55"/>
  <c r="AK15" i="57"/>
  <c r="AK29" i="56"/>
  <c r="AK29" i="59"/>
  <c r="AK29" i="54"/>
  <c r="AK29" i="55"/>
  <c r="AK29" i="58"/>
  <c r="AK29" i="57"/>
  <c r="AK29" i="52"/>
  <c r="AK29" i="51"/>
  <c r="AK29" i="49"/>
  <c r="AK29" i="53"/>
  <c r="AK29" i="50"/>
  <c r="AK14" i="58"/>
  <c r="AK14" i="52"/>
  <c r="AK14" i="51"/>
  <c r="AK14" i="53"/>
  <c r="AK14" i="49"/>
  <c r="AK14" i="55"/>
  <c r="AK14" i="56"/>
  <c r="AK14" i="54"/>
  <c r="AK14" i="59"/>
  <c r="AK14" i="57"/>
  <c r="AK14" i="50"/>
  <c r="AK28" i="56"/>
  <c r="AK28" i="50"/>
  <c r="AK28" i="54"/>
  <c r="AK28" i="52"/>
  <c r="AK28" i="59"/>
  <c r="AK28" i="55"/>
  <c r="AK28" i="58"/>
  <c r="AK28" i="57"/>
  <c r="AK28" i="51"/>
  <c r="AK28" i="49"/>
  <c r="AK28" i="53"/>
  <c r="AK13" i="58"/>
  <c r="AK13" i="53"/>
  <c r="AK13" i="51"/>
  <c r="AK13" i="49"/>
  <c r="AK13" i="55"/>
  <c r="AK13" i="57"/>
  <c r="AK13" i="56"/>
  <c r="AK13" i="54"/>
  <c r="AK13" i="50"/>
  <c r="AK13" i="59"/>
  <c r="AK13" i="52"/>
  <c r="AK21" i="27"/>
  <c r="AK36" i="27"/>
  <c r="AK37" i="27"/>
  <c r="AK35" i="27"/>
  <c r="AK22" i="27"/>
  <c r="AK20" i="27"/>
  <c r="AK30" i="27"/>
  <c r="AK18" i="27"/>
  <c r="AK17" i="27"/>
  <c r="AK25" i="27"/>
  <c r="AK23" i="27"/>
  <c r="AK33" i="27"/>
  <c r="AK19" i="27"/>
  <c r="AK29" i="27"/>
  <c r="AK28" i="27"/>
  <c r="AK15" i="27"/>
  <c r="AK14" i="27"/>
  <c r="AK24" i="27"/>
  <c r="AK34" i="27"/>
  <c r="AK32" i="27"/>
  <c r="AK31" i="27"/>
  <c r="AK39" i="27"/>
  <c r="AK27" i="27"/>
  <c r="AK38" i="27"/>
  <c r="AK26" i="27"/>
  <c r="AK13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Estelle Ollivier</author>
  </authors>
  <commentList>
    <comment ref="M10" authorId="0" shapeId="0" xr:uid="{0AD9C794-83C5-4CF9-A425-2E0955249FD1}">
      <text>
        <r>
          <rPr>
            <b/>
            <sz val="9"/>
            <color indexed="81"/>
            <rFont val="Tahoma"/>
            <family val="2"/>
          </rPr>
          <t>Dont : 
- La contribution légale à la formation professionnelle (CFP) ;
- La contribution dédiée au financement du compte personnel de formation des titulaires de contrats à durée déterminée (CPF-CDD) ;
- la taxe d’apprentissage (part principale).</t>
        </r>
      </text>
    </comment>
    <comment ref="R10" authorId="0" shapeId="0" xr:uid="{15B77A25-714C-4676-B52A-BEE85D7A47FF}">
      <text>
        <r>
          <rPr>
            <b/>
            <sz val="9"/>
            <color indexed="81"/>
            <rFont val="Tahoma"/>
            <family val="2"/>
          </rPr>
          <t>Auprès de la médecine du travail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<sst xmlns="http://schemas.openxmlformats.org/spreadsheetml/2006/main" count="979" uniqueCount="170">
  <si>
    <t>Informations générales</t>
  </si>
  <si>
    <t>Autres</t>
  </si>
  <si>
    <t>CDE CLT</t>
  </si>
  <si>
    <t>Resp</t>
  </si>
  <si>
    <t>Coll 1</t>
  </si>
  <si>
    <t>Coll 2</t>
  </si>
  <si>
    <t>Forme</t>
  </si>
  <si>
    <t>Date de clôture</t>
  </si>
  <si>
    <t>Renseigner ici les initiales des collaborateurs et responsables de dossiers</t>
  </si>
  <si>
    <t>Responsables</t>
  </si>
  <si>
    <t>Collaborateurs</t>
  </si>
  <si>
    <t>Resp 1</t>
  </si>
  <si>
    <t>Resp 2</t>
  </si>
  <si>
    <t>Resp 3</t>
  </si>
  <si>
    <t>Coll 3</t>
  </si>
  <si>
    <t>Resp 4</t>
  </si>
  <si>
    <t>Coll 4</t>
  </si>
  <si>
    <t>Resp 5</t>
  </si>
  <si>
    <t>Coll 5</t>
  </si>
  <si>
    <t>Resp 6</t>
  </si>
  <si>
    <t>Coll 6</t>
  </si>
  <si>
    <t>Resp 7</t>
  </si>
  <si>
    <t>Coll 7</t>
  </si>
  <si>
    <t>SARL</t>
  </si>
  <si>
    <t>SA</t>
  </si>
  <si>
    <t>SAS</t>
  </si>
  <si>
    <t>SCI</t>
  </si>
  <si>
    <t>BNC</t>
  </si>
  <si>
    <t>BIC</t>
  </si>
  <si>
    <t>Paramètres</t>
  </si>
  <si>
    <t>Formes juridiques</t>
  </si>
  <si>
    <t>Informations clients</t>
  </si>
  <si>
    <t>Association</t>
  </si>
  <si>
    <t>Nom du client</t>
  </si>
  <si>
    <t>Date de clôture (jj/mm/aaaa)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</si>
  <si>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</si>
  <si>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</si>
  <si>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</si>
  <si>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</si>
  <si>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</si>
  <si>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</si>
  <si>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</si>
  <si>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</si>
  <si>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</si>
  <si>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</si>
  <si>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</si>
  <si>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</si>
  <si>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</si>
  <si>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Taxe sur les salaires</t>
  </si>
  <si>
    <t>Cas</t>
  </si>
  <si>
    <t>Vous pouvez ici personnaliser les données qui seront reprises dans les autres feuilles</t>
  </si>
  <si>
    <t>Taxe_sur_salaires</t>
  </si>
  <si>
    <t>Code client</t>
  </si>
  <si>
    <t>Technique
NE PAS TOUCHER</t>
  </si>
  <si>
    <t>Objectif du fichier</t>
  </si>
  <si>
    <t>Le fichier comporte 14 feuilles</t>
  </si>
  <si>
    <t>Nom du cabinet</t>
  </si>
  <si>
    <t xml:space="preserve">Nom du cabinet : </t>
  </si>
  <si>
    <t xml:space="preserve">Année civile des échéances suivies : </t>
  </si>
  <si>
    <t>- Lister sur cette feuille la liste des clients du cabinet</t>
  </si>
  <si>
    <t>Organisation et utilisation du fichier</t>
  </si>
  <si>
    <t>!!!Certaines cellules proposent un choix de textes parmi une liste déroulante. Il est impossible de saisir un autre texte que celui prévu dans cette liste.</t>
  </si>
  <si>
    <t>- Renseigner le nom de votre cabinet</t>
  </si>
  <si>
    <t>- Renseigner l'année civile pour laquelle vous souhaitez suivre les échéances mensuelles</t>
  </si>
  <si>
    <t>- Renseigner les initiales des collaborateurs et responsables de dossiers (elles seront proposées en liste déroulante sur la feuille "Informations clients")</t>
  </si>
  <si>
    <t>- Modifier si nécessaire la liste des différentes formes juridiques proposées (elles seront proposées en liste déroulante sur la feuille "Informations clients")</t>
  </si>
  <si>
    <t>Feuilles Janvier à Décembre</t>
  </si>
  <si>
    <t>Les cellules grisées signifient que le client n'est pas concerné par l'échéance</t>
  </si>
  <si>
    <t xml:space="preserve">- Pour chaque cellule en rouge : </t>
  </si>
  <si>
    <t>- saisir la date de réalisation du travail =&gt; la cellule devient verte</t>
  </si>
  <si>
    <t>- saisir "NA" si le client n'est pas concerné spécifiquement pour l'échéance de la période =&gt; la cellule devient orange</t>
  </si>
  <si>
    <t>Accueil / Mode d'emploi</t>
  </si>
  <si>
    <t>Protection du fichier et modification</t>
  </si>
  <si>
    <t>Par défaut, seules les cellules à remplir sont modifiables (voir "Protection du fichier et modification")</t>
  </si>
  <si>
    <t>Le fichier est, par défaut, protégé (sans mot de passe) afin que les formules automatiques ne soient pas supprimées par erreur.</t>
  </si>
  <si>
    <t>Etablissement de la paie</t>
  </si>
  <si>
    <t>Mission</t>
  </si>
  <si>
    <t>Interlocuteur en social chez le client</t>
  </si>
  <si>
    <t xml:space="preserve">Date du jour : </t>
  </si>
  <si>
    <t>periodicite_charges</t>
  </si>
  <si>
    <t>Mensuelle</t>
  </si>
  <si>
    <t>Trimestrielle</t>
  </si>
  <si>
    <t>Annuelle</t>
  </si>
  <si>
    <t>périodicité</t>
  </si>
  <si>
    <t xml:space="preserve">Mois : </t>
  </si>
  <si>
    <t>TEST1</t>
  </si>
  <si>
    <t>Client Exemple</t>
  </si>
  <si>
    <t>Mr Test</t>
  </si>
  <si>
    <t>Suivi des échéances sociales des clients</t>
  </si>
  <si>
    <t>Suivre les principales échéances en matière sociale (partie relative aux salariés) des clients</t>
  </si>
  <si>
    <t>Chaque feuille représente un mois de l'année et reprend, pour chaque client, les échéances du mois en fonction des caractéristiques renseignées sur la feuille "Informations Clients". Les cellules rouges sont à remplir.</t>
  </si>
  <si>
    <t xml:space="preserve">!!!S'agissant d'un suivi des échéances, en ce qui concernent plus particulièrement les déclarations périodiques, la déclaration à produire est celle du mois concerné, et donc relative aux données du mois précédent.
</t>
  </si>
  <si>
    <t>Déclarations sociales</t>
  </si>
  <si>
    <t xml:space="preserve">!!! Si vous insérez des lignes sur cet onglet, il est IMPERATIF de procéder aux manipulations suivantes : </t>
  </si>
  <si>
    <t>Informations générales
(Reprise des données de la feuille "Informations Clients")</t>
  </si>
  <si>
    <t>Colonne1</t>
  </si>
  <si>
    <t>Colonne3</t>
  </si>
  <si>
    <t>Colonne8</t>
  </si>
  <si>
    <t>Colonne9</t>
  </si>
  <si>
    <t>Colonne10</t>
  </si>
  <si>
    <t>Colonne11</t>
  </si>
  <si>
    <t>Colonne12</t>
  </si>
  <si>
    <t>Colonne13</t>
  </si>
  <si>
    <t>Tranches de salariés</t>
  </si>
  <si>
    <t>Tranches salariés</t>
  </si>
  <si>
    <t>Moins de 15 salariés</t>
  </si>
  <si>
    <t>Société avec + de 50 salariés</t>
  </si>
  <si>
    <t>Plus de 50 salariés</t>
  </si>
  <si>
    <t>Déclaration annuelle obligatoire d’emploi des travailleurs handicapés</t>
  </si>
  <si>
    <t>Participation des employeurs à l’effort de construction</t>
  </si>
  <si>
    <t>Tranche de salariés</t>
  </si>
  <si>
    <t>TEST2</t>
  </si>
  <si>
    <t>Calcul et publication de l_index de l_égalité femmes/hommes</t>
  </si>
  <si>
    <t>Déclaration et solde de la taxe d’apprentissage </t>
  </si>
  <si>
    <t>Colonne2</t>
  </si>
  <si>
    <t>Liste des déclarations</t>
  </si>
  <si>
    <t>Échéances sociales</t>
  </si>
  <si>
    <t>0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</si>
  <si>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</si>
  <si>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</si>
  <si>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</si>
  <si>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</si>
  <si>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</si>
  <si>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</si>
  <si>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</si>
  <si>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</si>
  <si>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</si>
  <si>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Échéances annuelles</t>
  </si>
  <si>
    <t>Échéances mensuelles</t>
  </si>
  <si>
    <t>Colonne4</t>
  </si>
  <si>
    <t>Date max DSN</t>
  </si>
  <si>
    <t>Colonne92</t>
  </si>
  <si>
    <t>Annuelles =&gt;</t>
  </si>
  <si>
    <t>Mettre dans les cases rouges les dates de déclarations une fois qu'elles ont été réalisées</t>
  </si>
  <si>
    <t>Entre 20 et 49 salariés</t>
  </si>
  <si>
    <t>00/01/1900</t>
  </si>
  <si>
    <t>Calcul selon nombre de salariés</t>
  </si>
  <si>
    <t>Entre 15 et 19 salariés</t>
  </si>
  <si>
    <t>Cette partie reprend les paramètres clients.</t>
  </si>
  <si>
    <t>!!!Certaines cellules sont automatiquement calculées en fonction de l'effectif saisi (par tranches). Il est toutefois possible de décocher la case si besoin, en supprimant l formule de la cellule.</t>
  </si>
  <si>
    <t>11</t>
  </si>
  <si>
    <t xml:space="preserve">Échéance nouvelle 1 </t>
  </si>
  <si>
    <t>Échéance nouvelle 2</t>
  </si>
  <si>
    <t xml:space="preserve">- Modifier si nécessaire la liste des déclarations sociales et leur échéance. Tous les clients sont concernés par les mêmes échéances, donc une date renseignée s'applique à tous les clients. Vous pouvez ajouter des échéances si besoin. Pour cela, remplir ce tableau, et reporter cette même déclaration dans chacun des mois, après la dernière colonn e du tableau violet. Au delà de 2 ajouts, mettre à jour le tableau technique tout à droite pour chaque mois. </t>
  </si>
  <si>
    <t>TEST3</t>
  </si>
  <si>
    <t>Retour aux informations clients</t>
  </si>
  <si>
    <t>Retour aux échéances</t>
  </si>
  <si>
    <t>✓</t>
  </si>
  <si>
    <t>- Pour chaque client, indiquer ✓ si le client est concerné (liste déroulante) ou supprimer si le client ne l'est pas</t>
  </si>
  <si>
    <t>oui</t>
  </si>
  <si>
    <t>non</t>
  </si>
  <si>
    <t>A selectionner</t>
  </si>
  <si>
    <t>Cabinet CNOTEST de la Paie</t>
  </si>
  <si>
    <t>Mensuelle (solde le 31/01)</t>
  </si>
  <si>
    <t>Trimestrielle (solde le 31/01)</t>
  </si>
  <si>
    <t>Annuelle (le 1/01 au plus tard)</t>
  </si>
  <si>
    <t>DSN</t>
  </si>
  <si>
    <t>Solde de la taxe d’apprentissage (DSN) + affectation sur la plateforme Soltéa</t>
  </si>
  <si>
    <t>TA</t>
  </si>
  <si>
    <t>-</t>
  </si>
  <si>
    <t>Société avec + de 20 salariés</t>
  </si>
  <si>
    <t>Déclaration annuelle obligatoire d’emploi des travailleurs handicapés (DSN)</t>
  </si>
  <si>
    <t>mois:</t>
  </si>
  <si>
    <t>Déclaration annuelle d’effectifs</t>
  </si>
  <si>
    <t>Déclaration annuelle d'eff médecine du travail</t>
  </si>
  <si>
    <t>Selon rythme sélectionné</t>
  </si>
  <si>
    <t>Annuelle (le1/01 au plus tard)</t>
  </si>
  <si>
    <t>- recopier les formules des cellules "techniques" (à droite de la feuille) sur les nouvelles lignes (ou s'assurer que les formules ont bien été reprises)</t>
  </si>
  <si>
    <t>- insérer ensuite autant de lignes que vous venez d'insérer sur les 12 onglets de JANVIER à DECEMBRE et recopier les formules des cellules sur les nouvelles lignes (ou s'assurer que les formules ont bien été reprises)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</si>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</sst>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C]mmm\-yy;@"/>
    <numFmt numFmtId="165" formatCode="dd"/>
  </numFmts>
  <fonts count="7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color theme="2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4"/>
      <color theme="5"/>
      <name val="Calibri"/>
      <family val="2"/>
      <scheme val="major"/>
    </font>
    <font>
      <sz val="10"/>
      <name val="Trebuchet MS"/>
      <family val="2"/>
    </font>
    <font>
      <b/>
      <sz val="9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8"/>
      <color rgb="FF3A3A3A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20"/>
      <color theme="0"/>
      <name val="Calibri"/>
      <family val="2"/>
      <scheme val="major"/>
    </font>
    <font>
      <b/>
      <sz val="8"/>
      <color theme="4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theme="5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theme="6"/>
      <name val="Calibri"/>
      <family val="2"/>
      <scheme val="minor"/>
    </font>
    <font>
      <i/>
      <sz val="8"/>
      <color theme="6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sz val="8"/>
      <color theme="5"/>
      <name val="Calibri"/>
      <family val="2"/>
      <scheme val="minor"/>
    </font>
    <font>
      <i/>
      <sz val="8"/>
      <color theme="5"/>
      <name val="Calibri"/>
      <family val="2"/>
      <scheme val="minor"/>
    </font>
    <font>
      <u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9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u/>
      <sz val="8"/>
      <color theme="3"/>
      <name val="Calibri"/>
      <family val="2"/>
      <scheme val="minor"/>
    </font>
    <font>
      <b/>
      <sz val="20"/>
      <color theme="0"/>
      <name val="Calibri"/>
      <family val="2"/>
      <scheme val="major"/>
    </font>
    <font>
      <b/>
      <i/>
      <sz val="8"/>
      <color theme="6"/>
      <name val="Calibri"/>
      <family val="2"/>
      <scheme val="minor"/>
    </font>
    <font>
      <b/>
      <u/>
      <sz val="11"/>
      <color theme="6"/>
      <name val="Calibri"/>
      <family val="2"/>
      <scheme val="minor"/>
    </font>
    <font>
      <i/>
      <sz val="11"/>
      <color theme="6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20"/>
      <color theme="0" tint="-4.9989318521683403E-2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0"/>
      <color theme="6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9"/>
      <color theme="1"/>
      <name val="Webdings"/>
      <family val="1"/>
      <charset val="2"/>
    </font>
    <font>
      <sz val="9"/>
      <color theme="1"/>
      <name val="Aptos Narrow"/>
      <family val="2"/>
    </font>
    <font>
      <sz val="9"/>
      <color rgb="FF635DA5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/>
      </left>
      <right style="medium">
        <color theme="2"/>
      </right>
      <top style="hair">
        <color theme="2"/>
      </top>
      <bottom style="hair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mediumDashed">
        <color theme="2"/>
      </left>
      <right style="mediumDashed">
        <color theme="2"/>
      </right>
      <top style="hair">
        <color theme="2"/>
      </top>
      <bottom style="hair">
        <color theme="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mediumDashed">
        <color theme="2"/>
      </left>
      <right style="mediumDashed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 style="hair">
        <color theme="2"/>
      </bottom>
      <diagonal/>
    </border>
    <border>
      <left style="thin">
        <color theme="2"/>
      </left>
      <right/>
      <top/>
      <bottom/>
      <diagonal/>
    </border>
    <border>
      <left style="mediumDashed">
        <color theme="2"/>
      </left>
      <right style="mediumDashed">
        <color theme="2"/>
      </right>
      <top/>
      <bottom style="hair">
        <color theme="2"/>
      </bottom>
      <diagonal/>
    </border>
    <border>
      <left/>
      <right style="mediumDashed">
        <color theme="2"/>
      </right>
      <top style="hair">
        <color theme="2"/>
      </top>
      <bottom style="hair">
        <color theme="2"/>
      </bottom>
      <diagonal/>
    </border>
    <border>
      <left/>
      <right style="mediumDashed">
        <color theme="2"/>
      </right>
      <top/>
      <bottom style="hair">
        <color theme="2"/>
      </bottom>
      <diagonal/>
    </border>
    <border>
      <left/>
      <right style="mediumDashed">
        <color theme="2"/>
      </right>
      <top style="hair">
        <color theme="2"/>
      </top>
      <bottom/>
      <diagonal/>
    </border>
    <border>
      <left style="medium">
        <color theme="2"/>
      </left>
      <right style="medium">
        <color theme="2"/>
      </right>
      <top style="hair">
        <color theme="2"/>
      </top>
      <bottom/>
      <diagonal/>
    </border>
    <border>
      <left style="medium">
        <color theme="2"/>
      </left>
      <right/>
      <top/>
      <bottom style="hair">
        <color theme="2"/>
      </bottom>
      <diagonal/>
    </border>
    <border>
      <left/>
      <right style="medium">
        <color theme="2"/>
      </right>
      <top/>
      <bottom style="hair">
        <color theme="2"/>
      </bottom>
      <diagonal/>
    </border>
    <border>
      <left/>
      <right style="medium">
        <color theme="2"/>
      </right>
      <top style="hair">
        <color theme="2"/>
      </top>
      <bottom style="hair">
        <color theme="2"/>
      </bottom>
      <diagonal/>
    </border>
    <border>
      <left/>
      <right style="medium">
        <color theme="2"/>
      </right>
      <top style="hair">
        <color theme="2"/>
      </top>
      <bottom/>
      <diagonal/>
    </border>
    <border>
      <left style="medium">
        <color theme="2"/>
      </left>
      <right/>
      <top style="hair">
        <color theme="2"/>
      </top>
      <bottom style="hair">
        <color theme="2"/>
      </bottom>
      <diagonal/>
    </border>
    <border>
      <left style="medium">
        <color theme="2"/>
      </left>
      <right/>
      <top style="hair">
        <color theme="2"/>
      </top>
      <bottom/>
      <diagonal/>
    </border>
    <border>
      <left style="mediumDashed">
        <color theme="2"/>
      </left>
      <right style="mediumDashed">
        <color theme="2"/>
      </right>
      <top style="hair">
        <color theme="2"/>
      </top>
      <bottom/>
      <diagonal/>
    </border>
    <border>
      <left style="dashed">
        <color theme="5"/>
      </left>
      <right/>
      <top style="dashed">
        <color theme="5"/>
      </top>
      <bottom style="dashed">
        <color theme="5"/>
      </bottom>
      <diagonal/>
    </border>
    <border>
      <left/>
      <right/>
      <top style="dashed">
        <color theme="5"/>
      </top>
      <bottom style="dashed">
        <color theme="5"/>
      </bottom>
      <diagonal/>
    </border>
    <border>
      <left/>
      <right style="dashed">
        <color theme="5"/>
      </right>
      <top style="dashed">
        <color theme="5"/>
      </top>
      <bottom style="dashed">
        <color theme="5"/>
      </bottom>
      <diagonal/>
    </border>
    <border>
      <left style="thin">
        <color theme="2"/>
      </left>
      <right style="medium">
        <color theme="2"/>
      </right>
      <top style="thin">
        <color theme="2"/>
      </top>
      <bottom/>
      <diagonal/>
    </border>
    <border>
      <left style="dashed">
        <color theme="3"/>
      </left>
      <right/>
      <top style="dashed">
        <color theme="3"/>
      </top>
      <bottom style="dashed">
        <color theme="3"/>
      </bottom>
      <diagonal/>
    </border>
    <border>
      <left/>
      <right/>
      <top style="dashed">
        <color theme="3"/>
      </top>
      <bottom style="dashed">
        <color theme="3"/>
      </bottom>
      <diagonal/>
    </border>
    <border>
      <left/>
      <right style="dashed">
        <color theme="3"/>
      </right>
      <top style="dashed">
        <color theme="3"/>
      </top>
      <bottom style="dashed">
        <color theme="3"/>
      </bottom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" fillId="3" borderId="1">
      <alignment horizontal="center" vertical="center" wrapText="1"/>
    </xf>
    <xf numFmtId="0" fontId="1" fillId="2" borderId="2" applyBorder="0">
      <alignment horizontal="left"/>
    </xf>
    <xf numFmtId="0" fontId="6" fillId="0" borderId="0"/>
    <xf numFmtId="0" fontId="7" fillId="0" borderId="0" applyNumberFormat="0" applyFill="0" applyProtection="0">
      <alignment horizontal="left" indent="1"/>
    </xf>
    <xf numFmtId="0" fontId="10" fillId="0" borderId="0"/>
    <xf numFmtId="0" fontId="34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horizontal="center"/>
    </xf>
    <xf numFmtId="0" fontId="10" fillId="0" borderId="0" xfId="7"/>
    <xf numFmtId="0" fontId="0" fillId="0" borderId="0" xfId="7" applyFont="1"/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2" fillId="2" borderId="0" xfId="7" applyFont="1" applyFill="1"/>
    <xf numFmtId="0" fontId="10" fillId="0" borderId="3" xfId="7" applyBorder="1"/>
    <xf numFmtId="0" fontId="11" fillId="0" borderId="0" xfId="0" applyFont="1" applyAlignment="1">
      <alignment horizontal="center"/>
    </xf>
    <xf numFmtId="0" fontId="0" fillId="2" borderId="0" xfId="0" applyFill="1"/>
    <xf numFmtId="0" fontId="10" fillId="0" borderId="5" xfId="7" applyBorder="1"/>
    <xf numFmtId="0" fontId="10" fillId="0" borderId="3" xfId="7" quotePrefix="1" applyBorder="1"/>
    <xf numFmtId="0" fontId="10" fillId="0" borderId="0" xfId="7" applyAlignment="1">
      <alignment horizontal="right"/>
    </xf>
    <xf numFmtId="0" fontId="16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9" fillId="0" borderId="3" xfId="7" applyFont="1" applyBorder="1"/>
    <xf numFmtId="0" fontId="10" fillId="0" borderId="0" xfId="7" applyAlignment="1">
      <alignment horizontal="center"/>
    </xf>
    <xf numFmtId="0" fontId="19" fillId="0" borderId="0" xfId="7" applyFont="1"/>
    <xf numFmtId="0" fontId="12" fillId="2" borderId="0" xfId="7" applyFont="1" applyFill="1" applyAlignment="1">
      <alignment wrapText="1"/>
    </xf>
    <xf numFmtId="0" fontId="3" fillId="0" borderId="0" xfId="0" applyFont="1"/>
    <xf numFmtId="0" fontId="18" fillId="0" borderId="0" xfId="0" applyFont="1" applyAlignment="1">
      <alignment horizontal="left" vertical="center" wrapText="1"/>
    </xf>
    <xf numFmtId="0" fontId="18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quotePrefix="1" applyFont="1" applyAlignment="1">
      <alignment horizontal="left" wrapText="1" indent="5"/>
    </xf>
    <xf numFmtId="0" fontId="4" fillId="0" borderId="0" xfId="2" applyAlignment="1">
      <alignment horizontal="left" vertical="center"/>
    </xf>
    <xf numFmtId="0" fontId="18" fillId="4" borderId="0" xfId="0" applyFont="1" applyFill="1" applyAlignment="1">
      <alignment vertical="center" wrapText="1"/>
    </xf>
    <xf numFmtId="0" fontId="20" fillId="0" borderId="0" xfId="0" applyFont="1"/>
    <xf numFmtId="0" fontId="8" fillId="2" borderId="0" xfId="0" applyFont="1" applyFill="1" applyAlignment="1">
      <alignment horizontal="center" vertical="center" wrapText="1"/>
    </xf>
    <xf numFmtId="0" fontId="0" fillId="4" borderId="0" xfId="0" applyFill="1"/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 indent="1"/>
    </xf>
    <xf numFmtId="0" fontId="23" fillId="4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1" fillId="4" borderId="0" xfId="0" applyFont="1" applyFill="1"/>
    <xf numFmtId="0" fontId="8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26" fillId="0" borderId="0" xfId="0" applyFont="1"/>
    <xf numFmtId="0" fontId="38" fillId="0" borderId="0" xfId="0" applyFont="1"/>
    <xf numFmtId="0" fontId="8" fillId="0" borderId="0" xfId="0" applyFont="1"/>
    <xf numFmtId="0" fontId="38" fillId="0" borderId="4" xfId="7" applyFont="1" applyBorder="1" applyProtection="1">
      <protection locked="0"/>
    </xf>
    <xf numFmtId="0" fontId="38" fillId="0" borderId="19" xfId="7" applyFont="1" applyBorder="1" applyProtection="1">
      <protection locked="0"/>
    </xf>
    <xf numFmtId="0" fontId="1" fillId="0" borderId="0" xfId="0" applyFont="1"/>
    <xf numFmtId="0" fontId="38" fillId="0" borderId="22" xfId="7" applyFont="1" applyBorder="1" applyProtection="1">
      <protection locked="0"/>
    </xf>
    <xf numFmtId="0" fontId="38" fillId="0" borderId="23" xfId="7" applyFont="1" applyBorder="1" applyProtection="1">
      <protection locked="0"/>
    </xf>
    <xf numFmtId="0" fontId="38" fillId="0" borderId="24" xfId="7" applyFont="1" applyBorder="1" applyProtection="1">
      <protection locked="0"/>
    </xf>
    <xf numFmtId="0" fontId="38" fillId="0" borderId="25" xfId="7" applyFont="1" applyBorder="1" applyProtection="1">
      <protection locked="0"/>
    </xf>
    <xf numFmtId="0" fontId="1" fillId="0" borderId="21" xfId="7" applyFont="1" applyBorder="1"/>
    <xf numFmtId="0" fontId="1" fillId="0" borderId="20" xfId="7" applyFont="1" applyBorder="1"/>
    <xf numFmtId="0" fontId="26" fillId="4" borderId="0" xfId="0" applyFont="1" applyFill="1"/>
    <xf numFmtId="4" fontId="0" fillId="4" borderId="0" xfId="0" applyNumberFormat="1" applyFill="1"/>
    <xf numFmtId="0" fontId="1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43" fillId="4" borderId="0" xfId="0" applyFont="1" applyFill="1" applyAlignment="1">
      <alignment vertical="center" wrapText="1"/>
    </xf>
    <xf numFmtId="0" fontId="44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14" fontId="45" fillId="4" borderId="0" xfId="0" applyNumberFormat="1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14" fontId="32" fillId="4" borderId="0" xfId="0" applyNumberFormat="1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14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left"/>
    </xf>
    <xf numFmtId="0" fontId="43" fillId="4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165" fontId="50" fillId="2" borderId="17" xfId="0" applyNumberFormat="1" applyFont="1" applyFill="1" applyBorder="1" applyAlignment="1">
      <alignment horizontal="center"/>
    </xf>
    <xf numFmtId="3" fontId="50" fillId="0" borderId="15" xfId="0" applyNumberFormat="1" applyFont="1" applyBorder="1" applyAlignment="1">
      <alignment horizontal="center"/>
    </xf>
    <xf numFmtId="3" fontId="50" fillId="10" borderId="15" xfId="0" applyNumberFormat="1" applyFont="1" applyFill="1" applyBorder="1" applyAlignment="1">
      <alignment horizontal="center"/>
    </xf>
    <xf numFmtId="165" fontId="50" fillId="2" borderId="16" xfId="0" applyNumberFormat="1" applyFont="1" applyFill="1" applyBorder="1" applyAlignment="1">
      <alignment horizontal="center"/>
    </xf>
    <xf numFmtId="165" fontId="50" fillId="2" borderId="18" xfId="0" applyNumberFormat="1" applyFont="1" applyFill="1" applyBorder="1" applyAlignment="1">
      <alignment horizontal="center"/>
    </xf>
    <xf numFmtId="3" fontId="50" fillId="0" borderId="26" xfId="0" applyNumberFormat="1" applyFont="1" applyBorder="1" applyAlignment="1">
      <alignment horizontal="center"/>
    </xf>
    <xf numFmtId="0" fontId="13" fillId="4" borderId="0" xfId="0" applyFont="1" applyFill="1" applyAlignment="1">
      <alignment horizontal="center" vertical="center" wrapText="1"/>
    </xf>
    <xf numFmtId="0" fontId="44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0" fontId="42" fillId="4" borderId="0" xfId="0" applyFont="1" applyFill="1" applyAlignment="1">
      <alignment horizontal="center"/>
    </xf>
    <xf numFmtId="0" fontId="10" fillId="0" borderId="0" xfId="0" applyFont="1"/>
    <xf numFmtId="0" fontId="14" fillId="0" borderId="0" xfId="0" applyFont="1" applyAlignment="1">
      <alignment horizontal="center"/>
    </xf>
    <xf numFmtId="165" fontId="10" fillId="0" borderId="0" xfId="0" applyNumberFormat="1" applyFont="1"/>
    <xf numFmtId="165" fontId="37" fillId="0" borderId="0" xfId="0" applyNumberFormat="1" applyFont="1"/>
    <xf numFmtId="165" fontId="50" fillId="4" borderId="0" xfId="0" applyNumberFormat="1" applyFont="1" applyFill="1" applyAlignment="1" applyProtection="1">
      <alignment horizontal="center"/>
      <protection locked="0"/>
    </xf>
    <xf numFmtId="165" fontId="50" fillId="8" borderId="0" xfId="0" applyNumberFormat="1" applyFont="1" applyFill="1" applyAlignment="1">
      <alignment horizontal="center"/>
    </xf>
    <xf numFmtId="165" fontId="50" fillId="4" borderId="0" xfId="0" applyNumberFormat="1" applyFont="1" applyFill="1" applyAlignment="1">
      <alignment horizontal="center"/>
    </xf>
    <xf numFmtId="0" fontId="50" fillId="0" borderId="0" xfId="0" applyFont="1"/>
    <xf numFmtId="165" fontId="50" fillId="9" borderId="0" xfId="0" applyNumberFormat="1" applyFont="1" applyFill="1" applyAlignment="1">
      <alignment horizontal="center"/>
    </xf>
    <xf numFmtId="165" fontId="50" fillId="2" borderId="26" xfId="0" applyNumberFormat="1" applyFont="1" applyFill="1" applyBorder="1" applyAlignment="1">
      <alignment horizontal="center"/>
    </xf>
    <xf numFmtId="3" fontId="50" fillId="0" borderId="12" xfId="0" applyNumberFormat="1" applyFont="1" applyBorder="1" applyAlignment="1">
      <alignment horizontal="center"/>
    </xf>
    <xf numFmtId="3" fontId="50" fillId="10" borderId="12" xfId="0" applyNumberFormat="1" applyFont="1" applyFill="1" applyBorder="1" applyAlignment="1">
      <alignment horizontal="center"/>
    </xf>
    <xf numFmtId="0" fontId="28" fillId="0" borderId="0" xfId="0" applyFont="1"/>
    <xf numFmtId="0" fontId="52" fillId="4" borderId="0" xfId="0" applyFont="1" applyFill="1"/>
    <xf numFmtId="0" fontId="53" fillId="4" borderId="0" xfId="0" applyFont="1" applyFill="1"/>
    <xf numFmtId="0" fontId="54" fillId="4" borderId="0" xfId="0" applyFont="1" applyFill="1" applyAlignment="1">
      <alignment horizontal="left" vertical="center"/>
    </xf>
    <xf numFmtId="0" fontId="55" fillId="4" borderId="0" xfId="0" applyFont="1" applyFill="1" applyAlignment="1">
      <alignment horizontal="center" vertical="center"/>
    </xf>
    <xf numFmtId="14" fontId="56" fillId="4" borderId="0" xfId="0" applyNumberFormat="1" applyFont="1" applyFill="1" applyAlignment="1">
      <alignment horizontal="center" vertical="center"/>
    </xf>
    <xf numFmtId="3" fontId="23" fillId="4" borderId="0" xfId="0" applyNumberFormat="1" applyFont="1" applyFill="1" applyAlignment="1">
      <alignment horizontal="center"/>
    </xf>
    <xf numFmtId="14" fontId="9" fillId="4" borderId="0" xfId="0" applyNumberFormat="1" applyFont="1" applyFill="1" applyAlignment="1">
      <alignment horizontal="center" vertical="center" wrapText="1"/>
    </xf>
    <xf numFmtId="14" fontId="12" fillId="4" borderId="0" xfId="0" applyNumberFormat="1" applyFont="1" applyFill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4" fontId="8" fillId="6" borderId="0" xfId="0" applyNumberFormat="1" applyFont="1" applyFill="1" applyAlignment="1">
      <alignment horizontal="center" vertical="center" wrapText="1"/>
    </xf>
    <xf numFmtId="0" fontId="58" fillId="4" borderId="0" xfId="0" applyFont="1" applyFill="1" applyAlignment="1">
      <alignment horizontal="center" vertical="center" wrapText="1"/>
    </xf>
    <xf numFmtId="0" fontId="48" fillId="4" borderId="0" xfId="0" applyFont="1" applyFill="1" applyAlignment="1">
      <alignment vertical="center" wrapText="1"/>
    </xf>
    <xf numFmtId="0" fontId="46" fillId="4" borderId="0" xfId="0" applyFont="1" applyFill="1" applyAlignment="1">
      <alignment horizontal="center"/>
    </xf>
    <xf numFmtId="0" fontId="46" fillId="4" borderId="0" xfId="0" applyFont="1" applyFill="1"/>
    <xf numFmtId="0" fontId="60" fillId="4" borderId="0" xfId="0" applyFont="1" applyFill="1"/>
    <xf numFmtId="0" fontId="59" fillId="11" borderId="0" xfId="0" applyFont="1" applyFill="1"/>
    <xf numFmtId="0" fontId="61" fillId="2" borderId="0" xfId="2" applyFont="1" applyFill="1"/>
    <xf numFmtId="0" fontId="1" fillId="2" borderId="0" xfId="0" applyFont="1" applyFill="1"/>
    <xf numFmtId="0" fontId="8" fillId="2" borderId="0" xfId="6" applyFont="1" applyFill="1" applyProtection="1">
      <alignment horizontal="left" indent="1"/>
    </xf>
    <xf numFmtId="0" fontId="1" fillId="2" borderId="0" xfId="0" applyFont="1" applyFill="1" applyAlignment="1">
      <alignment wrapText="1"/>
    </xf>
    <xf numFmtId="0" fontId="0" fillId="4" borderId="0" xfId="0" applyFill="1" applyAlignment="1">
      <alignment vertical="center"/>
    </xf>
    <xf numFmtId="0" fontId="1" fillId="4" borderId="0" xfId="0" applyFont="1" applyFill="1" applyAlignment="1">
      <alignment horizontal="center" vertical="center" wrapText="1"/>
    </xf>
    <xf numFmtId="0" fontId="25" fillId="5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14" fontId="42" fillId="4" borderId="0" xfId="0" applyNumberFormat="1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40" fillId="6" borderId="30" xfId="0" applyFont="1" applyFill="1" applyBorder="1" applyAlignment="1">
      <alignment horizontal="center" vertical="center" wrapText="1"/>
    </xf>
    <xf numFmtId="0" fontId="40" fillId="6" borderId="11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vertical="center"/>
    </xf>
    <xf numFmtId="0" fontId="28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7" borderId="0" xfId="0" applyFill="1"/>
    <xf numFmtId="0" fontId="47" fillId="4" borderId="34" xfId="0" applyFont="1" applyFill="1" applyBorder="1" applyAlignment="1">
      <alignment horizontal="left" vertical="center"/>
    </xf>
    <xf numFmtId="0" fontId="46" fillId="4" borderId="34" xfId="0" applyFont="1" applyFill="1" applyBorder="1" applyAlignment="1">
      <alignment horizontal="center"/>
    </xf>
    <xf numFmtId="0" fontId="0" fillId="4" borderId="34" xfId="0" applyFill="1" applyBorder="1"/>
    <xf numFmtId="0" fontId="34" fillId="12" borderId="34" xfId="8" applyFill="1" applyBorder="1" applyAlignment="1">
      <alignment horizontal="center"/>
    </xf>
    <xf numFmtId="0" fontId="58" fillId="4" borderId="0" xfId="0" applyFont="1" applyFill="1" applyAlignment="1">
      <alignment horizontal="left" vertical="center"/>
    </xf>
    <xf numFmtId="0" fontId="26" fillId="2" borderId="0" xfId="0" applyFont="1" applyFill="1"/>
    <xf numFmtId="0" fontId="64" fillId="4" borderId="0" xfId="0" applyFont="1" applyFill="1"/>
    <xf numFmtId="0" fontId="65" fillId="4" borderId="0" xfId="0" applyFont="1" applyFill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3" fontId="51" fillId="0" borderId="15" xfId="0" applyNumberFormat="1" applyFont="1" applyBorder="1" applyAlignment="1">
      <alignment horizontal="center"/>
    </xf>
    <xf numFmtId="0" fontId="66" fillId="4" borderId="0" xfId="0" applyFont="1" applyFill="1" applyAlignment="1">
      <alignment vertical="center" wrapText="1"/>
    </xf>
    <xf numFmtId="0" fontId="67" fillId="6" borderId="6" xfId="0" applyFont="1" applyFill="1" applyBorder="1" applyAlignment="1">
      <alignment horizontal="center" vertical="center" wrapText="1"/>
    </xf>
    <xf numFmtId="165" fontId="51" fillId="4" borderId="0" xfId="0" applyNumberFormat="1" applyFont="1" applyFill="1" applyAlignment="1" applyProtection="1">
      <alignment horizontal="center"/>
      <protection locked="0"/>
    </xf>
    <xf numFmtId="0" fontId="36" fillId="4" borderId="0" xfId="0" applyFont="1" applyFill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48" fillId="13" borderId="0" xfId="0" applyFont="1" applyFill="1" applyAlignment="1">
      <alignment vertical="center" wrapText="1"/>
    </xf>
    <xf numFmtId="0" fontId="58" fillId="13" borderId="0" xfId="0" applyFont="1" applyFill="1" applyAlignment="1">
      <alignment horizontal="center" vertical="center" wrapText="1"/>
    </xf>
    <xf numFmtId="0" fontId="23" fillId="13" borderId="0" xfId="0" applyFont="1" applyFill="1" applyAlignment="1">
      <alignment vertical="center" wrapText="1"/>
    </xf>
    <xf numFmtId="0" fontId="22" fillId="1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29" fillId="6" borderId="0" xfId="1" applyFont="1" applyFill="1" applyAlignment="1">
      <alignment vertical="center"/>
    </xf>
    <xf numFmtId="3" fontId="50" fillId="0" borderId="7" xfId="0" applyNumberFormat="1" applyFont="1" applyBorder="1" applyAlignment="1">
      <alignment horizontal="center"/>
    </xf>
    <xf numFmtId="0" fontId="11" fillId="4" borderId="0" xfId="0" applyFont="1" applyFill="1" applyAlignment="1">
      <alignment vertical="center" wrapText="1"/>
    </xf>
    <xf numFmtId="3" fontId="32" fillId="4" borderId="0" xfId="0" applyNumberFormat="1" applyFont="1" applyFill="1" applyAlignment="1">
      <alignment horizontal="center" vertical="center" wrapText="1"/>
    </xf>
    <xf numFmtId="0" fontId="72" fillId="4" borderId="0" xfId="0" applyFont="1" applyFill="1" applyAlignment="1">
      <alignment vertical="center" wrapText="1"/>
    </xf>
    <xf numFmtId="4" fontId="45" fillId="4" borderId="0" xfId="0" applyNumberFormat="1" applyFont="1" applyFill="1" applyAlignment="1">
      <alignment horizontal="center" vertical="center" wrapText="1"/>
    </xf>
    <xf numFmtId="0" fontId="10" fillId="0" borderId="8" xfId="7" applyBorder="1"/>
    <xf numFmtId="0" fontId="57" fillId="2" borderId="0" xfId="1" applyNumberFormat="1" applyFont="1" applyFill="1" applyAlignment="1">
      <alignment horizontal="centerContinuous"/>
    </xf>
    <xf numFmtId="0" fontId="53" fillId="2" borderId="0" xfId="0" applyFont="1" applyFill="1"/>
    <xf numFmtId="0" fontId="13" fillId="2" borderId="0" xfId="0" applyFont="1" applyFill="1" applyAlignment="1">
      <alignment vertical="center" wrapText="1"/>
    </xf>
    <xf numFmtId="0" fontId="44" fillId="2" borderId="0" xfId="0" applyFont="1" applyFill="1" applyAlignment="1">
      <alignment vertical="center" wrapText="1"/>
    </xf>
    <xf numFmtId="0" fontId="23" fillId="0" borderId="0" xfId="0" applyFont="1" applyAlignment="1">
      <alignment horizontal="left"/>
    </xf>
    <xf numFmtId="0" fontId="29" fillId="0" borderId="0" xfId="1" applyFont="1" applyFill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0" fontId="0" fillId="0" borderId="0" xfId="0" quotePrefix="1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0" fontId="0" fillId="0" borderId="0" xfId="0" quotePrefix="1" applyAlignment="1">
      <alignment horizontal="left" indent="3"/>
    </xf>
    <xf numFmtId="0" fontId="0" fillId="0" borderId="0" xfId="0" quotePrefix="1" applyAlignment="1">
      <alignment horizontal="left" indent="5"/>
    </xf>
    <xf numFmtId="0" fontId="0" fillId="0" borderId="0" xfId="0" quotePrefix="1" applyAlignment="1">
      <alignment horizontal="left" wrapText="1" indent="5"/>
    </xf>
    <xf numFmtId="0" fontId="28" fillId="0" borderId="0" xfId="0" applyFont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14" fontId="42" fillId="0" borderId="0" xfId="0" applyNumberFormat="1" applyFont="1" applyAlignment="1" applyProtection="1">
      <alignment horizontal="center" vertical="center"/>
      <protection locked="0"/>
    </xf>
    <xf numFmtId="14" fontId="51" fillId="4" borderId="7" xfId="0" applyNumberFormat="1" applyFont="1" applyFill="1" applyBorder="1" applyAlignment="1">
      <alignment horizontal="center"/>
    </xf>
    <xf numFmtId="14" fontId="51" fillId="4" borderId="0" xfId="0" applyNumberFormat="1" applyFont="1" applyFill="1" applyAlignment="1">
      <alignment horizontal="center"/>
    </xf>
    <xf numFmtId="0" fontId="1" fillId="4" borderId="0" xfId="0" applyFont="1" applyFill="1" applyProtection="1">
      <protection locked="0"/>
    </xf>
    <xf numFmtId="165" fontId="50" fillId="2" borderId="17" xfId="0" applyNumberFormat="1" applyFont="1" applyFill="1" applyBorder="1" applyAlignment="1" applyProtection="1">
      <alignment horizontal="center"/>
      <protection locked="0"/>
    </xf>
    <xf numFmtId="165" fontId="50" fillId="2" borderId="16" xfId="0" applyNumberFormat="1" applyFont="1" applyFill="1" applyBorder="1" applyAlignment="1" applyProtection="1">
      <alignment horizontal="center"/>
      <protection locked="0"/>
    </xf>
    <xf numFmtId="165" fontId="50" fillId="2" borderId="18" xfId="0" applyNumberFormat="1" applyFont="1" applyFill="1" applyBorder="1" applyAlignment="1" applyProtection="1">
      <alignment horizontal="center"/>
      <protection locked="0"/>
    </xf>
    <xf numFmtId="165" fontId="50" fillId="2" borderId="26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63" fillId="0" borderId="0" xfId="0" applyFont="1" applyProtection="1">
      <protection locked="0"/>
    </xf>
    <xf numFmtId="0" fontId="38" fillId="0" borderId="13" xfId="7" applyFont="1" applyBorder="1" applyProtection="1">
      <protection locked="0"/>
    </xf>
    <xf numFmtId="0" fontId="0" fillId="0" borderId="0" xfId="0" applyProtection="1">
      <protection locked="0"/>
    </xf>
    <xf numFmtId="0" fontId="47" fillId="0" borderId="3" xfId="0" applyFont="1" applyBorder="1" applyAlignment="1" applyProtection="1">
      <alignment horizontal="center" vertical="center" wrapText="1"/>
      <protection locked="0"/>
    </xf>
    <xf numFmtId="0" fontId="47" fillId="0" borderId="3" xfId="0" applyFont="1" applyBorder="1" applyAlignment="1" applyProtection="1">
      <alignment horizontal="center" vertical="center"/>
      <protection locked="0"/>
    </xf>
    <xf numFmtId="0" fontId="0" fillId="0" borderId="0" xfId="0" quotePrefix="1" applyAlignment="1">
      <alignment horizontal="left" vertical="center" wrapText="1" indent="3"/>
    </xf>
    <xf numFmtId="0" fontId="5" fillId="0" borderId="0" xfId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3"/>
    </xf>
    <xf numFmtId="0" fontId="0" fillId="0" borderId="0" xfId="0" applyAlignment="1">
      <alignment horizontal="left" wrapText="1" indent="2"/>
    </xf>
    <xf numFmtId="0" fontId="1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8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 indent="4"/>
    </xf>
    <xf numFmtId="0" fontId="20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quotePrefix="1" applyAlignment="1">
      <alignment horizontal="left" wrapText="1" indent="3"/>
    </xf>
    <xf numFmtId="0" fontId="0" fillId="0" borderId="0" xfId="0" quotePrefix="1" applyAlignment="1">
      <alignment horizontal="left" wrapText="1" indent="5"/>
    </xf>
    <xf numFmtId="0" fontId="13" fillId="0" borderId="0" xfId="0" applyFont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2" fillId="6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47" fillId="4" borderId="0" xfId="0" applyFont="1" applyFill="1" applyAlignment="1">
      <alignment horizontal="left"/>
    </xf>
    <xf numFmtId="0" fontId="41" fillId="4" borderId="31" xfId="0" applyFont="1" applyFill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0" fontId="43" fillId="4" borderId="27" xfId="0" applyFont="1" applyFill="1" applyBorder="1" applyAlignment="1">
      <alignment horizontal="center" vertical="center" wrapText="1"/>
    </xf>
    <xf numFmtId="0" fontId="43" fillId="4" borderId="28" xfId="0" applyFont="1" applyFill="1" applyBorder="1" applyAlignment="1">
      <alignment horizontal="center" vertical="center" wrapText="1"/>
    </xf>
    <xf numFmtId="0" fontId="43" fillId="4" borderId="29" xfId="0" applyFont="1" applyFill="1" applyBorder="1" applyAlignment="1">
      <alignment horizontal="center" vertical="center" wrapText="1"/>
    </xf>
    <xf numFmtId="0" fontId="0" fillId="14" borderId="0" xfId="0" applyFill="1"/>
    <xf numFmtId="0" fontId="0" fillId="14" borderId="0" xfId="0" applyFill="1" applyAlignment="1">
      <alignment vertical="center"/>
    </xf>
  </cellXfs>
  <cellStyles count="9">
    <cellStyle name="Lien hypertexte" xfId="8" builtinId="8"/>
    <cellStyle name="ligne sous theme dans tableau" xfId="4" xr:uid="{00000000-0005-0000-0000-000000000000}"/>
    <cellStyle name="Normal" xfId="0" builtinId="0"/>
    <cellStyle name="Normal 2" xfId="5" xr:uid="{00000000-0005-0000-0000-000002000000}"/>
    <cellStyle name="Normal 3" xfId="7" xr:uid="{00000000-0005-0000-0000-000003000000}"/>
    <cellStyle name="Tableau colonne en-tête" xfId="3" xr:uid="{00000000-0005-0000-0000-000004000000}"/>
    <cellStyle name="Titre" xfId="1" builtinId="15" customBuiltin="1"/>
    <cellStyle name="Titre 1" xfId="2" builtinId="16" customBuiltin="1"/>
    <cellStyle name="Titre 2" xfId="6" builtinId="17" customBuiltin="1"/>
  </cellStyles>
  <dxfs count="714"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ill>
        <patternFill patternType="lightDown">
          <fgColor theme="3"/>
          <bgColor theme="4"/>
        </patternFill>
      </fill>
    </dxf>
    <dxf>
      <fill>
        <patternFill patternType="lightDown">
          <fgColor theme="3"/>
          <bgColor theme="4"/>
        </patternFill>
      </fill>
    </dxf>
    <dxf>
      <font>
        <b/>
        <i val="0"/>
        <color theme="7"/>
      </font>
      <fill>
        <patternFill>
          <fgColor rgb="FFCCFF99"/>
          <bgColor rgb="FFCCFFCC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theme="0"/>
      </font>
      <numFmt numFmtId="166" formatCode=";;"/>
      <fill>
        <patternFill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 patternType="solid">
          <fgColor auto="1"/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  <border>
        <bottom style="dotted">
          <color theme="5"/>
        </bottom>
        <vertical/>
        <horizontal/>
      </border>
    </dxf>
    <dxf>
      <fill>
        <patternFill patternType="lightDown">
          <fgColor theme="4"/>
          <bgColor theme="3"/>
        </patternFill>
      </fill>
    </dxf>
    <dxf>
      <font>
        <b/>
        <i val="0"/>
        <color theme="5"/>
      </font>
      <fill>
        <patternFill>
          <fgColor rgb="FFCCFF99"/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bottom style="dotted">
          <color theme="3"/>
        </bottom>
        <vertical/>
        <horizontal/>
      </border>
    </dxf>
    <dxf>
      <font>
        <color theme="0" tint="-4.9989318521683403E-2"/>
      </font>
      <fill>
        <patternFill patternType="solid">
          <fgColor theme="5" tint="0.79995117038483843"/>
          <bgColor theme="0" tint="-4.9989318521683403E-2"/>
        </patternFill>
      </fill>
      <border>
        <vertical/>
        <horizontal/>
      </border>
    </dxf>
    <dxf>
      <font>
        <color theme="5" tint="0.79998168889431442"/>
      </font>
      <fill>
        <patternFill patternType="lightDown">
          <fgColor theme="5" tint="0.59996337778862885"/>
          <bgColor theme="7" tint="0.79998168889431442"/>
        </patternFill>
      </fill>
    </dxf>
    <dxf>
      <font>
        <color theme="6"/>
      </font>
      <fill>
        <patternFill patternType="none">
          <bgColor auto="1"/>
        </patternFill>
      </fill>
    </dxf>
    <dxf>
      <font>
        <color theme="0" tint="-4.9989318521683403E-2"/>
      </font>
      <fill>
        <patternFill patternType="solid">
          <fgColor theme="5" tint="0.79995117038483843"/>
          <bgColor theme="0" tint="-4.9989318521683403E-2"/>
        </patternFill>
      </fill>
      <border>
        <vertical/>
        <horizontal/>
      </border>
    </dxf>
    <dxf>
      <font>
        <color theme="0" tint="-4.9989318521683403E-2"/>
      </font>
      <fill>
        <patternFill patternType="solid">
          <fgColor theme="5" tint="0.79995117038483843"/>
          <bgColor theme="0" tint="-4.9989318521683403E-2"/>
        </patternFill>
      </fill>
      <border>
        <vertical/>
        <horizontal/>
      </border>
    </dxf>
    <dxf>
      <font>
        <color theme="5" tint="0.79998168889431442"/>
      </font>
      <fill>
        <patternFill patternType="lightDown">
          <fgColor theme="5" tint="0.59996337778862885"/>
          <bgColor theme="7" tint="0.79998168889431442"/>
        </patternFill>
      </fill>
    </dxf>
    <dxf>
      <fill>
        <patternFill patternType="lightDown">
          <fgColor theme="3" tint="0.79998168889431442"/>
          <bgColor theme="0"/>
        </patternFill>
      </fill>
    </dxf>
    <dxf>
      <border>
        <bottom style="dashed">
          <color theme="3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/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mediumDashed">
          <color theme="2"/>
        </left>
        <right style="mediumDashed">
          <color theme="2"/>
        </right>
        <top/>
        <bottom style="hair">
          <color theme="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Dashed">
          <color theme="2"/>
        </right>
        <top style="hair">
          <color theme="2"/>
        </top>
        <bottom style="hair">
          <color theme="2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9" formatCode="dd/m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theme="5" tint="0.59999389629810485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Calibri"/>
        <family val="2"/>
        <scheme val="minor"/>
      </font>
      <numFmt numFmtId="165" formatCode="dd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635DA5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color theme="5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5"/>
      </font>
      <alignment vertical="center" textRotation="0" indent="0" justifyLastLine="0" shrinkToFit="0" readingOrder="0"/>
      <protection locked="0" hidden="0"/>
    </dxf>
    <dxf>
      <font>
        <i/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1"/>
        </ext>
      </extLst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1"/>
        </ext>
      </extLs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1"/>
        </ext>
      </extLst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1"/>
        </ext>
      </extLst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alignment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5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5"/>
      </font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theme="2"/>
        </left>
        <right/>
        <top style="hair">
          <color theme="2"/>
        </top>
        <bottom style="hair">
          <color theme="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theme="2"/>
        </right>
        <top style="hair">
          <color theme="2"/>
        </top>
        <bottom style="hair">
          <color theme="2"/>
        </bottom>
        <vertical/>
        <horizontal/>
      </border>
      <protection locked="0" hidden="0"/>
    </dxf>
    <dxf>
      <border outline="0">
        <top style="hair">
          <color theme="2"/>
        </top>
      </border>
    </dxf>
    <dxf>
      <border outline="0">
        <left style="medium">
          <color theme="2"/>
        </left>
        <right style="medium">
          <color theme="2"/>
        </right>
        <bottom style="hair">
          <color theme="2"/>
        </bottom>
      </border>
    </dxf>
    <dxf>
      <border outline="0">
        <bottom style="hair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border diagonalUp="0" diagonalDown="0" outline="0">
        <left style="medium">
          <color theme="2"/>
        </left>
        <right style="medium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medium">
          <color theme="2"/>
        </left>
        <right style="medium">
          <color theme="2"/>
        </right>
        <top style="hair">
          <color theme="2"/>
        </top>
        <bottom style="hair">
          <color theme="2"/>
        </bottom>
      </border>
      <protection locked="0" hidden="0"/>
    </dxf>
    <dxf>
      <border outline="0">
        <bottom style="medium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none">
          <bgColor auto="1"/>
        </patternFill>
      </fill>
    </dxf>
    <dxf>
      <border>
        <top style="dashed">
          <color auto="1"/>
        </top>
        <bottom style="dashed">
          <color auto="1"/>
        </bottom>
      </border>
    </dxf>
    <dxf>
      <font>
        <b/>
        <color theme="7" tint="-0.249977111117893"/>
      </font>
    </dxf>
    <dxf>
      <font>
        <b/>
        <color theme="7" tint="-0.249977111117893"/>
      </font>
    </dxf>
    <dxf>
      <font>
        <b/>
        <color theme="7" tint="-0.249977111117893"/>
      </font>
      <border>
        <top style="thin">
          <color theme="7"/>
        </top>
      </border>
    </dxf>
    <dxf>
      <font>
        <b/>
        <color theme="7" tint="-0.249977111117893"/>
      </font>
      <border>
        <bottom style="thin">
          <color theme="7"/>
        </bottom>
      </border>
    </dxf>
  </dxfs>
  <tableStyles count="1" defaultTableStyle="TableStyleMedium9" defaultPivotStyle="PivotStyleLight16">
    <tableStyle name="TableStyleLight5 2 2" pivot="0" count="7" xr9:uid="{492F1050-9622-4C76-9BFD-0C5DF7627646}">
      <tableStyleElement type="headerRow" dxfId="713"/>
      <tableStyleElement type="totalRow" dxfId="712"/>
      <tableStyleElement type="firstColumn" dxfId="711"/>
      <tableStyleElement type="lastColumn" dxfId="710"/>
      <tableStyleElement type="firstRowStripe" dxfId="709"/>
      <tableStyleElement type="secondRowStripe" dxfId="708"/>
      <tableStyleElement type="firstColumnStripe" dxfId="707"/>
    </tableStyle>
  </tableStyles>
  <colors>
    <mruColors>
      <color rgb="FFF4F2F8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eetMetadata" Target="metadata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microsoft.com/office/2017/06/relationships/rdRichValue" Target="richData/rdrichvalue.xml"/><Relationship Id="rId30" Type="http://schemas.microsoft.com/office/2022/11/relationships/FeaturePropertyBag" Target="featurePropertyBag/featurePropertyBag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28197;Ech&#233;ances '!A1"/><Relationship Id="rId2" Type="http://schemas.openxmlformats.org/officeDocument/2006/relationships/hyperlink" Target="#'&#8505;&#65039;Informations clients'!A1"/><Relationship Id="rId1" Type="http://schemas.openxmlformats.org/officeDocument/2006/relationships/hyperlink" Target="#'&#9881;&#65039;Param&#232;tres cabinet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AOUT!A1"/><Relationship Id="rId3" Type="http://schemas.openxmlformats.org/officeDocument/2006/relationships/hyperlink" Target="#MARS!A1"/><Relationship Id="rId7" Type="http://schemas.openxmlformats.org/officeDocument/2006/relationships/hyperlink" Target="#JUILLET!A1"/><Relationship Id="rId12" Type="http://schemas.openxmlformats.org/officeDocument/2006/relationships/hyperlink" Target="#DECEMBRE!A1"/><Relationship Id="rId2" Type="http://schemas.openxmlformats.org/officeDocument/2006/relationships/hyperlink" Target="#FEVRIER!A1"/><Relationship Id="rId1" Type="http://schemas.openxmlformats.org/officeDocument/2006/relationships/hyperlink" Target="#JANVIER!A1"/><Relationship Id="rId6" Type="http://schemas.openxmlformats.org/officeDocument/2006/relationships/hyperlink" Target="#JUIN!A1"/><Relationship Id="rId11" Type="http://schemas.openxmlformats.org/officeDocument/2006/relationships/hyperlink" Target="#NOVEMBRE!A1"/><Relationship Id="rId5" Type="http://schemas.openxmlformats.org/officeDocument/2006/relationships/hyperlink" Target="#MAI!A1"/><Relationship Id="rId10" Type="http://schemas.openxmlformats.org/officeDocument/2006/relationships/hyperlink" Target="#OCTOBRE!A1"/><Relationship Id="rId4" Type="http://schemas.openxmlformats.org/officeDocument/2006/relationships/hyperlink" Target="#AVRIL!A1"/><Relationship Id="rId9" Type="http://schemas.openxmlformats.org/officeDocument/2006/relationships/hyperlink" Target="#SEPTEMB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3174</xdr:colOff>
      <xdr:row>11</xdr:row>
      <xdr:rowOff>114300</xdr:rowOff>
    </xdr:from>
    <xdr:to>
      <xdr:col>3</xdr:col>
      <xdr:colOff>639899</xdr:colOff>
      <xdr:row>14</xdr:row>
      <xdr:rowOff>7625</xdr:rowOff>
    </xdr:to>
    <xdr:sp macro="" textlink="">
      <xdr:nvSpPr>
        <xdr:cNvPr id="2" name="Rectangle : coins arrondi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D55055-7F55-892B-D4E5-A33E97F5430F}"/>
            </a:ext>
          </a:extLst>
        </xdr:cNvPr>
        <xdr:cNvSpPr/>
      </xdr:nvSpPr>
      <xdr:spPr>
        <a:xfrm>
          <a:off x="393699" y="2333625"/>
          <a:ext cx="1436825" cy="464825"/>
        </a:xfrm>
        <a:prstGeom prst="roundRect">
          <a:avLst/>
        </a:prstGeom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FR" sz="1100" b="1"/>
            <a:t>⚙️</a:t>
          </a:r>
          <a:r>
            <a:rPr lang="fr-FR" sz="1100" b="1" baseline="0"/>
            <a:t> </a:t>
          </a:r>
          <a:r>
            <a:rPr lang="fr-FR" sz="1100" b="1"/>
            <a:t>Paramètres cabinet</a:t>
          </a:r>
        </a:p>
      </xdr:txBody>
    </xdr:sp>
    <xdr:clientData/>
  </xdr:twoCellAnchor>
  <xdr:twoCellAnchor>
    <xdr:from>
      <xdr:col>4</xdr:col>
      <xdr:colOff>0</xdr:colOff>
      <xdr:row>11</xdr:row>
      <xdr:rowOff>114300</xdr:rowOff>
    </xdr:from>
    <xdr:to>
      <xdr:col>6</xdr:col>
      <xdr:colOff>360500</xdr:colOff>
      <xdr:row>14</xdr:row>
      <xdr:rowOff>7625</xdr:rowOff>
    </xdr:to>
    <xdr:sp macro="" textlink="">
      <xdr:nvSpPr>
        <xdr:cNvPr id="3" name="Rectangle : coins arrondi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766E8E-3FA7-493D-9706-CC9FAA8E56DF}"/>
            </a:ext>
          </a:extLst>
        </xdr:cNvPr>
        <xdr:cNvSpPr/>
      </xdr:nvSpPr>
      <xdr:spPr>
        <a:xfrm>
          <a:off x="2247900" y="2333625"/>
          <a:ext cx="1436825" cy="464825"/>
        </a:xfrm>
        <a:prstGeom prst="roundRect">
          <a:avLst/>
        </a:prstGeom>
        <a:ln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FR" sz="1100" b="1"/>
            <a:t>ℹ️ Informations clients</a:t>
          </a:r>
        </a:p>
      </xdr:txBody>
    </xdr:sp>
    <xdr:clientData/>
  </xdr:twoCellAnchor>
  <xdr:twoCellAnchor>
    <xdr:from>
      <xdr:col>7</xdr:col>
      <xdr:colOff>0</xdr:colOff>
      <xdr:row>11</xdr:row>
      <xdr:rowOff>114300</xdr:rowOff>
    </xdr:from>
    <xdr:to>
      <xdr:col>8</xdr:col>
      <xdr:colOff>687525</xdr:colOff>
      <xdr:row>14</xdr:row>
      <xdr:rowOff>7625</xdr:rowOff>
    </xdr:to>
    <xdr:sp macro="" textlink="">
      <xdr:nvSpPr>
        <xdr:cNvPr id="5" name="Rectangle : coins arrondi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C3C4E4-CDD5-4E86-9535-AB610A31EBE6}"/>
            </a:ext>
          </a:extLst>
        </xdr:cNvPr>
        <xdr:cNvSpPr/>
      </xdr:nvSpPr>
      <xdr:spPr>
        <a:xfrm>
          <a:off x="4124325" y="2333625"/>
          <a:ext cx="1440000" cy="464825"/>
        </a:xfrm>
        <a:prstGeom prst="round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FR" sz="1100" b="1"/>
            <a:t>📅 Echéances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3B237-8417-803B-8E1E-E79976385BAE}"/>
            </a:ext>
          </a:extLst>
        </xdr:cNvPr>
        <xdr:cNvSpPr/>
      </xdr:nvSpPr>
      <xdr:spPr>
        <a:xfrm>
          <a:off x="762000" y="361950"/>
          <a:ext cx="762000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 b="1"/>
            <a:t>JANVIER</a:t>
          </a: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7DB44D7-998E-4AE6-B31E-C08A0D0C560D}"/>
            </a:ext>
          </a:extLst>
        </xdr:cNvPr>
        <xdr:cNvSpPr/>
      </xdr:nvSpPr>
      <xdr:spPr>
        <a:xfrm>
          <a:off x="762000" y="361950"/>
          <a:ext cx="1552575" cy="542925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A22A0FB-D804-47BD-9E2A-839936E4C9F0}"/>
            </a:ext>
          </a:extLst>
        </xdr:cNvPr>
        <xdr:cNvSpPr/>
      </xdr:nvSpPr>
      <xdr:spPr>
        <a:xfrm>
          <a:off x="762000" y="361950"/>
          <a:ext cx="1552575" cy="542925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" name="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2FC433-190F-401A-BD4D-FBE586735328}"/>
            </a:ext>
          </a:extLst>
        </xdr:cNvPr>
        <xdr:cNvSpPr/>
      </xdr:nvSpPr>
      <xdr:spPr>
        <a:xfrm>
          <a:off x="762000" y="361950"/>
          <a:ext cx="1552575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400" b="1" noProof="0">
              <a:solidFill>
                <a:schemeClr val="lt1"/>
              </a:solidFill>
              <a:latin typeface="+mn-lt"/>
              <a:ea typeface="+mn-ea"/>
              <a:cs typeface="+mn-cs"/>
            </a:rPr>
            <a:t>FEVRIER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" name="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D328B7-20BF-49C2-9BE7-68EB253C448D}"/>
            </a:ext>
          </a:extLst>
        </xdr:cNvPr>
        <xdr:cNvSpPr/>
      </xdr:nvSpPr>
      <xdr:spPr>
        <a:xfrm>
          <a:off x="762000" y="361950"/>
          <a:ext cx="1552575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fr-FR" sz="2400" b="1">
              <a:solidFill>
                <a:schemeClr val="lt1"/>
              </a:solidFill>
              <a:latin typeface="+mn-lt"/>
              <a:ea typeface="+mn-ea"/>
              <a:cs typeface="+mn-cs"/>
            </a:rPr>
            <a:t>MARS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9" name="Rectangle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68A71E-5D85-C1F8-A8AF-AFD74DF29A0B}"/>
            </a:ext>
          </a:extLst>
        </xdr:cNvPr>
        <xdr:cNvSpPr/>
      </xdr:nvSpPr>
      <xdr:spPr>
        <a:xfrm>
          <a:off x="762000" y="1085850"/>
          <a:ext cx="1552575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fr-FR" sz="2400" b="1">
              <a:solidFill>
                <a:schemeClr val="lt1"/>
              </a:solidFill>
              <a:latin typeface="+mn-lt"/>
              <a:ea typeface="+mn-ea"/>
              <a:cs typeface="+mn-cs"/>
            </a:rPr>
            <a:t>AVRIL</a:t>
          </a:r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10" name="Rectangle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E9786C-BD18-81EA-2AF2-A5548A99EC70}"/>
            </a:ext>
          </a:extLst>
        </xdr:cNvPr>
        <xdr:cNvSpPr/>
      </xdr:nvSpPr>
      <xdr:spPr>
        <a:xfrm>
          <a:off x="2390775" y="1085850"/>
          <a:ext cx="1552575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fr-FR" sz="2400" b="1">
              <a:solidFill>
                <a:schemeClr val="lt1"/>
              </a:solidFill>
              <a:latin typeface="+mn-lt"/>
              <a:ea typeface="+mn-ea"/>
              <a:cs typeface="+mn-cs"/>
            </a:rPr>
            <a:t>MAI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11" name="Rectangle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DEA89D-FB61-FA8E-55B2-D2FA24ED80B6}"/>
            </a:ext>
          </a:extLst>
        </xdr:cNvPr>
        <xdr:cNvSpPr/>
      </xdr:nvSpPr>
      <xdr:spPr>
        <a:xfrm>
          <a:off x="4019550" y="1085850"/>
          <a:ext cx="1552575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fr-FR" sz="2400" b="1">
              <a:solidFill>
                <a:schemeClr val="lt1"/>
              </a:solidFill>
              <a:latin typeface="+mn-lt"/>
              <a:ea typeface="+mn-ea"/>
              <a:cs typeface="+mn-cs"/>
            </a:rPr>
            <a:t>JUIN</a:t>
          </a: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3" name="Rectangle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64AFC26-CACF-C9E0-3A6C-C57285DB2FBD}"/>
            </a:ext>
          </a:extLst>
        </xdr:cNvPr>
        <xdr:cNvSpPr/>
      </xdr:nvSpPr>
      <xdr:spPr>
        <a:xfrm>
          <a:off x="762000" y="1809750"/>
          <a:ext cx="1552575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fr-FR" sz="2400" b="1">
              <a:solidFill>
                <a:schemeClr val="lt1"/>
              </a:solidFill>
              <a:latin typeface="+mn-lt"/>
              <a:ea typeface="+mn-ea"/>
              <a:cs typeface="+mn-cs"/>
            </a:rPr>
            <a:t>JUILLET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4" name="Rectangle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A9A1F9B-6DC6-C3AF-1373-C98EAD02B558}"/>
            </a:ext>
          </a:extLst>
        </xdr:cNvPr>
        <xdr:cNvSpPr/>
      </xdr:nvSpPr>
      <xdr:spPr>
        <a:xfrm>
          <a:off x="2390775" y="1809750"/>
          <a:ext cx="1552575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fr-FR" sz="2400" b="1">
              <a:solidFill>
                <a:schemeClr val="lt1"/>
              </a:solidFill>
              <a:latin typeface="+mn-lt"/>
              <a:ea typeface="+mn-ea"/>
              <a:cs typeface="+mn-cs"/>
            </a:rPr>
            <a:t>AOUT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15" name="Rectangle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148EA67-743A-DA00-56F5-D2AFEC172792}"/>
            </a:ext>
          </a:extLst>
        </xdr:cNvPr>
        <xdr:cNvSpPr/>
      </xdr:nvSpPr>
      <xdr:spPr>
        <a:xfrm>
          <a:off x="4019550" y="1809750"/>
          <a:ext cx="1552575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fr-FR" sz="2400" b="1">
              <a:solidFill>
                <a:schemeClr val="lt1"/>
              </a:solidFill>
              <a:latin typeface="+mn-lt"/>
              <a:ea typeface="+mn-ea"/>
              <a:cs typeface="+mn-cs"/>
            </a:rPr>
            <a:t>SEPTEMBRE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17" name="Rectangle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A8BE1B0-E74F-6FAD-754A-4271AE3197CE}"/>
            </a:ext>
          </a:extLst>
        </xdr:cNvPr>
        <xdr:cNvSpPr/>
      </xdr:nvSpPr>
      <xdr:spPr>
        <a:xfrm>
          <a:off x="762000" y="2533650"/>
          <a:ext cx="1552575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fr-FR" sz="2400" b="1">
              <a:solidFill>
                <a:schemeClr val="lt1"/>
              </a:solidFill>
              <a:latin typeface="+mn-lt"/>
              <a:ea typeface="+mn-ea"/>
              <a:cs typeface="+mn-cs"/>
            </a:rPr>
            <a:t>OCTOBRE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8" name="Rectangle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F9D3503-6164-8530-2DA9-21AFB80BBF18}"/>
            </a:ext>
          </a:extLst>
        </xdr:cNvPr>
        <xdr:cNvSpPr/>
      </xdr:nvSpPr>
      <xdr:spPr>
        <a:xfrm>
          <a:off x="2390775" y="2533650"/>
          <a:ext cx="1552575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fr-FR" sz="2400" b="1">
              <a:solidFill>
                <a:schemeClr val="lt1"/>
              </a:solidFill>
              <a:latin typeface="+mn-lt"/>
              <a:ea typeface="+mn-ea"/>
              <a:cs typeface="+mn-cs"/>
            </a:rPr>
            <a:t>NOVEMBRE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9" name="Rectangle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7F992C8-A0B5-DDD7-EC35-DEDFAF3023EF}"/>
            </a:ext>
          </a:extLst>
        </xdr:cNvPr>
        <xdr:cNvSpPr/>
      </xdr:nvSpPr>
      <xdr:spPr>
        <a:xfrm>
          <a:off x="4019550" y="2533650"/>
          <a:ext cx="1552575" cy="542925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fr-FR" sz="2400" b="1">
              <a:solidFill>
                <a:schemeClr val="lt1"/>
              </a:solidFill>
              <a:latin typeface="+mn-lt"/>
              <a:ea typeface="+mn-ea"/>
              <a:cs typeface="+mn-cs"/>
            </a:rPr>
            <a:t>DECEMBRE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XFControls"/>
  <bag type="XFComplement">
    <bagId k="XFControls">4</bagId>
  </bag>
  <bag type="DXFComplements" extRef="DXFComplementsMapperExtRef">
    <a k="MappedFeaturePropertyBags">
      <bagId>2</bagId>
      <bagId>5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Retour avec un remplissage uni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DA0F9C-F89E-4313-A01A-89EA660F3702}" name="Echeances_soc" displayName="Echeances_soc" ref="G14:G24" totalsRowShown="0" headerRowDxfId="706" dataDxfId="705">
  <autoFilter ref="G14:G24" xr:uid="{A6DA0F9C-F89E-4313-A01A-89EA660F3702}"/>
  <tableColumns count="1">
    <tableColumn id="1" xr3:uid="{1916F744-BEC6-43C3-A2BC-2C65B3DEAC0E}" name="Liste des déclarations" dataDxfId="704"/>
  </tableColumns>
  <tableStyleInfo name="TableStyleMedium1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6673E36-FD92-450E-8FD7-DE1112B754AB}" name="Janvier32" displayName="Janvier32" ref="A12:AM42" totalsRowShown="0" headerRowDxfId="503" dataDxfId="502">
  <autoFilter ref="A12:AM42" xr:uid="{16673E36-FD92-450E-8FD7-DE1112B754AB}"/>
  <tableColumns count="39">
    <tableColumn id="39" xr3:uid="{0E77981D-618D-402B-8C2F-AF9DEEF3DCB2}" name="Colonne9" dataDxfId="501"/>
    <tableColumn id="7" xr3:uid="{12817789-3357-49F7-B5EC-1D7977C02E05}" name="Colonne92" dataDxfId="500"/>
    <tableColumn id="40" xr3:uid="{A63DED69-9AEA-4B05-A80A-11C854639536}" name="Colonne10" dataDxfId="499"/>
    <tableColumn id="41" xr3:uid="{E840B9C6-8E96-4D8F-AB91-573765800CF1}" name="CDE CLT" dataDxfId="498">
      <calculatedColumnFormula>IF(ISBLANK('ℹ️Informations clients'!B11),0,'ℹ️Informations clients'!B11)</calculatedColumnFormula>
    </tableColumn>
    <tableColumn id="42" xr3:uid="{A4235FDE-952A-4268-BDF4-1166F1A37E58}" name="Forme" dataDxfId="497">
      <calculatedColumnFormula>IF(ISBLANK('ℹ️Informations clients'!D11),0,'ℹ️Informations clients'!D11)</calculatedColumnFormula>
    </tableColumn>
    <tableColumn id="43" xr3:uid="{45852DC2-B100-4BF4-AC3B-3B509E1CA678}" name="Coll 1" dataDxfId="496">
      <calculatedColumnFormula>IF(ISBLANK('ℹ️Informations clients'!G11),0,'ℹ️Informations clients'!G11)</calculatedColumnFormula>
    </tableColumn>
    <tableColumn id="44" xr3:uid="{455FEEF7-817A-491E-BAD5-95C5F5F76D4F}" name="Tranche de salariés" dataDxfId="495">
      <calculatedColumnFormula>IF(ISBLANK('ℹ️Informations clients'!I11),0,'ℹ️Informations clients'!I11)</calculatedColumnFormula>
    </tableColumn>
    <tableColumn id="45" xr3:uid="{E1FB69E1-C4FB-4917-BF69-8BB79B4513B0}" name="Date de clôture" dataDxfId="494">
      <calculatedColumnFormula>IF(ISBLANK('ℹ️Informations clients'!J11),0,'ℹ️Informations clients'!J11)</calculatedColumnFormula>
    </tableColumn>
    <tableColumn id="8" xr3:uid="{F920551A-9830-468C-B2B8-BD3E2C298F26}" name="Colonne2" dataDxfId="493"/>
    <tableColumn id="46" xr3:uid="{A5F0A184-E32F-4AC2-94F8-D2A0BA6A351D}" name="Colonne11" dataDxfId="492"/>
    <tableColumn id="47" xr3:uid="{CA5D5CF4-82EC-4169-BA40-1009BAA19820}" name="Colonne12" dataDxfId="491"/>
    <tableColumn id="48" xr3:uid="{60EF36A6-5763-4D37-B70E-02622553DF89}" name="Colonne13" dataDxfId="490"/>
    <tableColumn id="1" xr3:uid="{83963567-90C3-481E-A157-F88828B95075}" name="Etablissement de la paie" dataDxfId="489"/>
    <tableColumn id="2" xr3:uid="{A9BED976-B785-4C11-9216-B567A8AEBA7C}" name="Déclarations sociales" dataDxfId="488"/>
    <tableColumn id="17" xr3:uid="{DB1A9F28-A3EA-4296-9977-E493A069DFAB}" name="Date max DSN" dataDxfId="487">
      <calculatedColumnFormula>IF(OR(ISBLANK($G13),$G13="",$G13=0,$G13="-"),0,IF($G13="Plus de 50 salariés",DATE(annee,$AF$3,5),DATE(annee,$AF$3,15)))</calculatedColumnFormula>
    </tableColumn>
    <tableColumn id="3" xr3:uid="{7433F895-787F-46BC-AE23-E6A81F0A4817}" name="Colonne1" dataDxfId="486"/>
    <tableColumn id="4" xr3:uid="{631B397F-A3C5-4968-80BB-22AB4AC60ED0}" name="Taxe sur les salaires" dataDxfId="485"/>
    <tableColumn id="12" xr3:uid="{B281956B-ECB3-4E68-9A1D-E97B39BF703F}" name="Déclaration et solde de la taxe d’apprentissage " dataDxfId="484"/>
    <tableColumn id="10" xr3:uid="{30898076-AA60-471B-BC48-C739E94318B5}" name="Déclaration annuelle obligatoire d’emploi des travailleurs handicapés" dataDxfId="483"/>
    <tableColumn id="11" xr3:uid="{523EA03B-39FD-489F-A6C7-1EE0EA3A88ED}" name="Déclaration annuelle d’effectifs" dataDxfId="482"/>
    <tableColumn id="14" xr3:uid="{DA51DCE0-8EE0-4B3D-B8AB-A2514EC29647}" name="Participation des employeurs à l’effort de construction" dataDxfId="481"/>
    <tableColumn id="6" xr3:uid="{D7FC8A89-4D23-4242-A926-BCA635BF8ED2}" name="Calcul et publication de l_index de l_égalité femmes/hommes" dataDxfId="480"/>
    <tableColumn id="18" xr3:uid="{5C66C85A-3133-47A1-B118-28FAF6C319C8}" name="Échéance nouvelle 1 " dataDxfId="479"/>
    <tableColumn id="20" xr3:uid="{5F00FEBA-3A1A-4A11-8E59-C02F36A42CD2}" name="Échéance nouvelle 2" dataDxfId="478"/>
    <tableColumn id="22" xr3:uid="{1A3913A8-FC52-42F3-968E-C287B1A716BF}" name="Colonne3" dataDxfId="477"/>
    <tableColumn id="21" xr3:uid="{BB5AB7EC-049F-47E9-883F-3A5259A1844E}" name="Colonne4" dataDxfId="476"/>
    <tableColumn id="23" xr3:uid="{4FA47908-5786-4689-B1C3-89768107D9C9}" name="Colonne8" dataDxfId="475"/>
    <tableColumn id="24" xr3:uid="{23312753-3F45-443E-A39C-5A98AD6383AE}" name="1" dataDxfId="474">
      <calculatedColumnFormula>IF('ℹ️Informations clients'!L11="oui",1,0)</calculatedColumnFormula>
    </tableColumn>
    <tableColumn id="25" xr3:uid="{6440F424-78E4-4519-8FE8-B77819EBB414}" name="2" dataDxfId="473">
      <calculatedColumnFormula>IF('ℹ️Informations clients'!M11="oui",1,0)</calculatedColumnFormula>
    </tableColumn>
    <tableColumn id="15" xr3:uid="{733EBA3A-CAD5-44C1-BFE2-D684D0B580D7}" name="0" dataDxfId="472">
      <calculatedColumnFormula>AD12</calculatedColumnFormula>
    </tableColumn>
    <tableColumn id="9" xr3:uid="{38F0E199-84D4-4565-98FE-BEA7E81F5704}" name="Annuelles =&gt;" dataDxfId="471"/>
    <tableColumn id="27" xr3:uid="{D3F4F7BE-2A61-4B36-8CD7-C3E2B5BDEB56}" name="3" dataDxfId="470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E4E97C9A-DDE9-4782-813A-99FB74E2BB9D}" name="4" dataDxfId="469">
      <calculatedColumnFormula>IF(AND('ℹ️Informations clients'!$P11="oui",_xlfn.XLOOKUP($AF$3,Technique!$B$47:$B$58,Technique!$C$47:$C$58)=1),1,0)</calculatedColumnFormula>
    </tableColumn>
    <tableColumn id="33" xr3:uid="{1A9F4334-DDED-4FE0-AB23-B7BC35144800}" name="5" dataDxfId="468">
      <calculatedColumnFormula>IF(AND('ℹ️Informations clients'!$P11="oui",_xlfn.XLOOKUP($AF$3,Technique!$B$47:$B$58,Technique!$C$47:$C$58)=1),1,0)</calculatedColumnFormula>
    </tableColumn>
    <tableColumn id="35" xr3:uid="{0E63D0D5-B189-4C39-8336-0FCAD6246624}" name="6" dataDxfId="467">
      <calculatedColumnFormula>IF(AND('ℹ️Informations clients'!$R11="oui",_xlfn.XLOOKUP($AF$3,Technique!$B$64:$B$75,Technique!$C$64:$C$75)=1),1,0)</calculatedColumnFormula>
    </tableColumn>
    <tableColumn id="49" xr3:uid="{4D37BC6E-3704-42BE-9D2E-92093B599D45}" name="8" dataDxfId="466">
      <calculatedColumnFormula>IF(AND('ℹ️Informations clients'!$S11="oui",_xlfn.XLOOKUP($AF$3,Technique!$B$115:$B$126,Technique!$C$115:$C$126)=1),1,0)</calculatedColumnFormula>
    </tableColumn>
    <tableColumn id="57" xr3:uid="{3FACF45B-FCEC-40D2-A083-81A869FC3C21}" name="9" dataDxfId="465">
      <calculatedColumnFormula>IF(AND('ℹ️Informations clients'!T11="oui",_xlfn.XLOOKUP($AF$3,Technique!$B$97:$B$108,Technique!$C$97:$C$108)=1),1,0)</calculatedColumnFormula>
    </tableColumn>
    <tableColumn id="16" xr3:uid="{D72622AB-1527-4B6C-915D-DBD7F342AB8D}" name="10" dataDxfId="464"/>
    <tableColumn id="19" xr3:uid="{52891E3C-25E3-4CE2-B56D-7683F547D6F0}" name="11" dataDxfId="46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285D0A1-411C-43D1-88E7-21FFD2E39764}" name="Janvier33" displayName="Janvier33" ref="A12:AM42" totalsRowShown="0" headerRowDxfId="462" dataDxfId="461">
  <autoFilter ref="A12:AM42" xr:uid="{7285D0A1-411C-43D1-88E7-21FFD2E39764}"/>
  <tableColumns count="39">
    <tableColumn id="39" xr3:uid="{567CEBC1-DE9B-4F09-B873-8A6361130BF9}" name="Colonne9" dataDxfId="460"/>
    <tableColumn id="7" xr3:uid="{1DAA5FE6-0C92-4CC1-8D4B-8EE7AF0EA336}" name="Colonne92" dataDxfId="459"/>
    <tableColumn id="40" xr3:uid="{D99FF3BB-5437-458E-B307-D8E74F205951}" name="Colonne10" dataDxfId="458"/>
    <tableColumn id="41" xr3:uid="{82EEF647-5383-44A5-9E3A-91FE67891BC0}" name="CDE CLT" dataDxfId="457">
      <calculatedColumnFormula>IF(ISBLANK('ℹ️Informations clients'!B11),0,'ℹ️Informations clients'!B11)</calculatedColumnFormula>
    </tableColumn>
    <tableColumn id="42" xr3:uid="{EA665EF4-8ACB-41BB-A63C-1636C78D5062}" name="Forme" dataDxfId="456">
      <calculatedColumnFormula>IF(ISBLANK('ℹ️Informations clients'!D11),0,'ℹ️Informations clients'!D11)</calculatedColumnFormula>
    </tableColumn>
    <tableColumn id="43" xr3:uid="{80476B66-F400-4D41-97F3-CBF63C9934D6}" name="Coll 1" dataDxfId="455">
      <calculatedColumnFormula>IF(ISBLANK('ℹ️Informations clients'!G11),0,'ℹ️Informations clients'!G11)</calculatedColumnFormula>
    </tableColumn>
    <tableColumn id="44" xr3:uid="{DC9140AD-3807-4241-B989-976395867EDA}" name="Tranche de salariés" dataDxfId="454">
      <calculatedColumnFormula>IF(ISBLANK('ℹ️Informations clients'!I11),0,'ℹ️Informations clients'!I11)</calculatedColumnFormula>
    </tableColumn>
    <tableColumn id="45" xr3:uid="{8A8B8BE1-79A4-4B2B-A33A-CF305DA59FFE}" name="Date de clôture" dataDxfId="453">
      <calculatedColumnFormula>IF(ISBLANK('ℹ️Informations clients'!J11),0,'ℹ️Informations clients'!J11)</calculatedColumnFormula>
    </tableColumn>
    <tableColumn id="8" xr3:uid="{85537E6F-1E3A-4A1B-9172-F5A745E1FD37}" name="Colonne2" dataDxfId="452"/>
    <tableColumn id="46" xr3:uid="{CB0693C3-7A46-4F1F-B301-63BA267CE9D9}" name="Colonne11" dataDxfId="451"/>
    <tableColumn id="47" xr3:uid="{158D66F7-CF00-4952-BA28-B407AA4DFBD1}" name="Colonne12" dataDxfId="450"/>
    <tableColumn id="48" xr3:uid="{6BE8EB64-AA8C-44FF-BF74-260B52DAC93A}" name="Colonne13" dataDxfId="449"/>
    <tableColumn id="1" xr3:uid="{1E1EB697-310D-4E46-8AF6-79B4342C9FCC}" name="Etablissement de la paie" dataDxfId="448"/>
    <tableColumn id="2" xr3:uid="{F1508690-D93C-427D-9E42-77AD87DF3AC2}" name="Déclarations sociales" dataDxfId="447"/>
    <tableColumn id="17" xr3:uid="{583C8BB2-71E4-4D8C-ABCF-3A4538EF818A}" name="Date max DSN" dataDxfId="446">
      <calculatedColumnFormula>IF(OR(ISBLANK($G13),$G13="",$G13=0,$G13="-"),0,IF($G13="Plus de 50 salariés",DATE(annee,$AF$3,5),DATE(annee,$AF$3,15)))</calculatedColumnFormula>
    </tableColumn>
    <tableColumn id="3" xr3:uid="{A0DE08E4-005D-493B-AA70-62C503A1ECAF}" name="Colonne1" dataDxfId="445"/>
    <tableColumn id="4" xr3:uid="{D8A1F783-3BA3-4077-94E0-D115DA65975F}" name="Taxe sur les salaires" dataDxfId="444"/>
    <tableColumn id="12" xr3:uid="{FA2383AF-0B96-4AC0-B929-DAB8946FDF1C}" name="Déclaration et solde de la taxe d’apprentissage " dataDxfId="443"/>
    <tableColumn id="10" xr3:uid="{A7EDBCF1-AED4-407D-A84E-A8D2FD2DA433}" name="Déclaration annuelle obligatoire d’emploi des travailleurs handicapés" dataDxfId="442"/>
    <tableColumn id="11" xr3:uid="{D07CCC70-86BC-4E2B-9307-F0BDD2F4F36F}" name="Déclaration annuelle d’effectifs" dataDxfId="441"/>
    <tableColumn id="14" xr3:uid="{E6D223B4-F54A-4E3E-8173-5BD3044830BD}" name="Participation des employeurs à l’effort de construction" dataDxfId="440"/>
    <tableColumn id="6" xr3:uid="{542ADAFB-3FF5-4228-89B5-84FA3BC67922}" name="Calcul et publication de l_index de l_égalité femmes/hommes" dataDxfId="439"/>
    <tableColumn id="18" xr3:uid="{5F8E9D43-D4AB-4B0B-84AA-98EEE6B44053}" name="Échéance nouvelle 1 " dataDxfId="438"/>
    <tableColumn id="20" xr3:uid="{9FF174C1-EA7E-40C7-9812-4D0402468FC0}" name="Échéance nouvelle 2" dataDxfId="437"/>
    <tableColumn id="22" xr3:uid="{30FDC837-343E-4499-BFB1-AEC156149977}" name="Colonne3" dataDxfId="436"/>
    <tableColumn id="21" xr3:uid="{4C935010-F246-42CC-A709-2248F5E09358}" name="Colonne4" dataDxfId="435"/>
    <tableColumn id="23" xr3:uid="{87DE3207-F57D-4E78-B449-5F720E6A55BF}" name="Colonne8" dataDxfId="434"/>
    <tableColumn id="24" xr3:uid="{5958413A-E08F-404F-BF0A-5A1CDD8B8497}" name="1" dataDxfId="433">
      <calculatedColumnFormula>IF('ℹ️Informations clients'!L11="oui",1,0)</calculatedColumnFormula>
    </tableColumn>
    <tableColumn id="25" xr3:uid="{CE822191-C890-4F0E-B47E-A0CA527A6447}" name="2" dataDxfId="432">
      <calculatedColumnFormula>IF('ℹ️Informations clients'!M11="oui",1,0)</calculatedColumnFormula>
    </tableColumn>
    <tableColumn id="15" xr3:uid="{AEA88F21-BFAC-4500-AEC3-C6BB651DA1F1}" name="0" dataDxfId="431">
      <calculatedColumnFormula>AD12</calculatedColumnFormula>
    </tableColumn>
    <tableColumn id="9" xr3:uid="{10EE1D55-4EDD-4443-8AC5-9E61C9989CD0}" name="Annuelles =&gt;" dataDxfId="430"/>
    <tableColumn id="27" xr3:uid="{ABED62B1-C563-4F97-AC7D-F315A522A32B}" name="3" dataDxfId="429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98AD67DE-7FC2-42B6-B8C6-AC9980BFE98F}" name="4" dataDxfId="428">
      <calculatedColumnFormula>IF(AND('ℹ️Informations clients'!$P11="oui",_xlfn.XLOOKUP($AF$3,Technique!$B$47:$B$58,Technique!$C$47:$C$58)=1),1,0)</calculatedColumnFormula>
    </tableColumn>
    <tableColumn id="33" xr3:uid="{A346A7EB-BFE6-4384-BA9F-46AC35E71B84}" name="5" dataDxfId="427">
      <calculatedColumnFormula>IF(AND('ℹ️Informations clients'!$P11="oui",_xlfn.XLOOKUP($AF$3,Technique!$B$47:$B$58,Technique!$C$47:$C$58)=1),1,0)</calculatedColumnFormula>
    </tableColumn>
    <tableColumn id="35" xr3:uid="{E2D27CF9-7EA5-4B8A-A2A2-342746B921C9}" name="6" dataDxfId="426">
      <calculatedColumnFormula>IF(AND('ℹ️Informations clients'!$R11="oui",_xlfn.XLOOKUP($AF$3,Technique!$B$64:$B$75,Technique!$C$64:$C$75)=1),1,0)</calculatedColumnFormula>
    </tableColumn>
    <tableColumn id="49" xr3:uid="{FFBD60FE-533C-43A7-9E04-CF7F82B2A053}" name="8" dataDxfId="425">
      <calculatedColumnFormula>IF(AND('ℹ️Informations clients'!$S11="oui",_xlfn.XLOOKUP($AF$3,Technique!$B$115:$B$126,Technique!$C$115:$C$126)=1),1,0)</calculatedColumnFormula>
    </tableColumn>
    <tableColumn id="57" xr3:uid="{915E0F97-8E8C-4CAB-A1A4-7756F6DA43B9}" name="9" dataDxfId="424">
      <calculatedColumnFormula>IF(AND('ℹ️Informations clients'!T11="oui",_xlfn.XLOOKUP($AF$3,Technique!$B$97:$B$108,Technique!$C$97:$C$108)=1),1,0)</calculatedColumnFormula>
    </tableColumn>
    <tableColumn id="16" xr3:uid="{BCC6DCD9-06D6-4335-B68F-AC1E053E660C}" name="10" dataDxfId="423"/>
    <tableColumn id="19" xr3:uid="{B48439DF-75D8-4DE9-8DA3-152078283D01}" name="11" dataDxfId="42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4B9F904-14AF-4088-9629-68F40035128B}" name="Janvier34" displayName="Janvier34" ref="A12:AM42" totalsRowShown="0" headerRowDxfId="421" dataDxfId="420">
  <autoFilter ref="A12:AM42" xr:uid="{A4B9F904-14AF-4088-9629-68F40035128B}"/>
  <tableColumns count="39">
    <tableColumn id="39" xr3:uid="{AB7F7B74-F6C3-455F-A8C1-3BA93E40DE36}" name="Colonne9" dataDxfId="419"/>
    <tableColumn id="7" xr3:uid="{D2D89418-C153-4CC1-A715-BBFAC14026DA}" name="Colonne92" dataDxfId="418"/>
    <tableColumn id="40" xr3:uid="{035BAA53-9732-4987-BCCE-AD5B8FD40445}" name="Colonne10" dataDxfId="417"/>
    <tableColumn id="41" xr3:uid="{3399DC11-E0F1-4262-9146-2CCE72AF94FB}" name="CDE CLT" dataDxfId="416">
      <calculatedColumnFormula>IF(ISBLANK('ℹ️Informations clients'!B11),0,'ℹ️Informations clients'!B11)</calculatedColumnFormula>
    </tableColumn>
    <tableColumn id="42" xr3:uid="{84FEBC3F-A7EF-4FD1-AD74-09557FF3D6D3}" name="Forme" dataDxfId="415">
      <calculatedColumnFormula>IF(ISBLANK('ℹ️Informations clients'!D11),0,'ℹ️Informations clients'!D11)</calculatedColumnFormula>
    </tableColumn>
    <tableColumn id="43" xr3:uid="{E214080B-85B6-4258-81E5-F998640610AE}" name="Coll 1" dataDxfId="414">
      <calculatedColumnFormula>IF(ISBLANK('ℹ️Informations clients'!G11),0,'ℹ️Informations clients'!G11)</calculatedColumnFormula>
    </tableColumn>
    <tableColumn id="44" xr3:uid="{403EF6C3-19EE-4367-B4E1-D4EDE8AA230E}" name="Tranche de salariés" dataDxfId="413">
      <calculatedColumnFormula>IF(ISBLANK('ℹ️Informations clients'!I11),0,'ℹ️Informations clients'!I11)</calculatedColumnFormula>
    </tableColumn>
    <tableColumn id="45" xr3:uid="{285B0C34-FEC8-47BD-9525-7D4167108597}" name="Date de clôture" dataDxfId="412">
      <calculatedColumnFormula>IF(ISBLANK('ℹ️Informations clients'!J11),0,'ℹ️Informations clients'!J11)</calculatedColumnFormula>
    </tableColumn>
    <tableColumn id="8" xr3:uid="{5A0A1CD4-52FC-42C4-809E-C48BA65899D2}" name="Colonne2" dataDxfId="411"/>
    <tableColumn id="46" xr3:uid="{29E34CA3-A476-4599-A8BD-023DA3D4D0C1}" name="Colonne11" dataDxfId="410"/>
    <tableColumn id="47" xr3:uid="{3F82F2B9-2B63-4772-A3D5-48D92A62A847}" name="Colonne12" dataDxfId="409"/>
    <tableColumn id="48" xr3:uid="{AAF68452-F5D0-4A2C-A852-E31E05F06F49}" name="Colonne13" dataDxfId="408"/>
    <tableColumn id="1" xr3:uid="{04FDD8DE-ED41-40DC-BEE4-B249A301C73D}" name="Etablissement de la paie" dataDxfId="407"/>
    <tableColumn id="2" xr3:uid="{53A887A8-7479-4731-898B-003CF4537332}" name="Déclarations sociales" dataDxfId="406"/>
    <tableColumn id="17" xr3:uid="{2F3E1B83-5502-4993-967B-5EC53515E495}" name="Date max DSN" dataDxfId="405">
      <calculatedColumnFormula>IF(OR(ISBLANK($G13),$G13="",$G13=0,$G13="-"),0,IF($G13="Plus de 50 salariés",DATE(annee,$AF$3,5),DATE(annee,$AF$3,15)))</calculatedColumnFormula>
    </tableColumn>
    <tableColumn id="3" xr3:uid="{0507AA63-605A-411E-B67A-FAB3266F44B5}" name="Colonne1" dataDxfId="404"/>
    <tableColumn id="4" xr3:uid="{EA0C99EF-C318-4323-AF76-71A409B1DD61}" name="Taxe sur les salaires" dataDxfId="403"/>
    <tableColumn id="12" xr3:uid="{5F397A03-A9FA-41F5-86E9-65E9FDF22C31}" name="Déclaration et solde de la taxe d’apprentissage " dataDxfId="402"/>
    <tableColumn id="10" xr3:uid="{1E839237-3EFD-4357-B278-C67093A24816}" name="Déclaration annuelle obligatoire d’emploi des travailleurs handicapés" dataDxfId="401"/>
    <tableColumn id="11" xr3:uid="{72ABEF3D-ABFC-4DBA-90B3-24BC1E828331}" name="Déclaration annuelle d’effectifs" dataDxfId="400"/>
    <tableColumn id="14" xr3:uid="{0CB5FE17-3B5C-4536-A057-157AA3D0F432}" name="Participation des employeurs à l’effort de construction" dataDxfId="399"/>
    <tableColumn id="6" xr3:uid="{94600C49-C25F-4162-8B93-462401ACC520}" name="Calcul et publication de l_index de l_égalité femmes/hommes" dataDxfId="398"/>
    <tableColumn id="18" xr3:uid="{F7B6BA95-9BA2-4B49-B75A-E6F367BCF6D7}" name="Échéance nouvelle 1 " dataDxfId="397"/>
    <tableColumn id="20" xr3:uid="{F96BBE2E-870B-43E2-9E33-CDE24A7DB76B}" name="Échéance nouvelle 2" dataDxfId="396"/>
    <tableColumn id="22" xr3:uid="{DD9EA7D4-5ABD-45B7-9480-6396067DEB12}" name="Colonne3" dataDxfId="395"/>
    <tableColumn id="21" xr3:uid="{E31561F6-6492-4673-8C7C-1648E47F8208}" name="Colonne4" dataDxfId="394"/>
    <tableColumn id="23" xr3:uid="{01CFD896-02D9-49FC-BE38-F97CA991FE0D}" name="Colonne8" dataDxfId="393"/>
    <tableColumn id="24" xr3:uid="{2A34FC10-20CB-4BD3-886E-367FA6ECA0C3}" name="1" dataDxfId="392">
      <calculatedColumnFormula>IF('ℹ️Informations clients'!L11="oui",1,0)</calculatedColumnFormula>
    </tableColumn>
    <tableColumn id="25" xr3:uid="{02EBDFC4-92F0-41B9-B106-79789A6AF67D}" name="2" dataDxfId="391">
      <calculatedColumnFormula>IF('ℹ️Informations clients'!M11="oui",1,0)</calculatedColumnFormula>
    </tableColumn>
    <tableColumn id="15" xr3:uid="{81E350AB-0E7C-4FCB-95C1-E8C10DC36946}" name="0" dataDxfId="390">
      <calculatedColumnFormula>AD12</calculatedColumnFormula>
    </tableColumn>
    <tableColumn id="9" xr3:uid="{5B25CA8D-3A11-4166-8929-36BDDBFC07D7}" name="Annuelles =&gt;" dataDxfId="389"/>
    <tableColumn id="27" xr3:uid="{81DA1ADD-8839-43CE-8150-74E4A5E4B1BA}" name="3" dataDxfId="388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D992D73B-A751-4B2E-BC9A-1832436D17AD}" name="4" dataDxfId="387">
      <calculatedColumnFormula>IF(AND('ℹ️Informations clients'!$P11="oui",_xlfn.XLOOKUP($AF$3,Technique!$B$47:$B$58,Technique!$C$47:$C$58)=1),1,0)</calculatedColumnFormula>
    </tableColumn>
    <tableColumn id="33" xr3:uid="{809AA305-58DB-480C-845C-E5D69D2E0AAF}" name="5" dataDxfId="386">
      <calculatedColumnFormula>IF(AND('ℹ️Informations clients'!$P11="oui",_xlfn.XLOOKUP($AF$3,Technique!$B$47:$B$58,Technique!$C$47:$C$58)=1),1,0)</calculatedColumnFormula>
    </tableColumn>
    <tableColumn id="35" xr3:uid="{C75D6669-6FB0-4025-87D1-3160448631DC}" name="6" dataDxfId="385">
      <calculatedColumnFormula>IF(AND('ℹ️Informations clients'!$R11="oui",_xlfn.XLOOKUP($AF$3,Technique!$B$64:$B$75,Technique!$C$64:$C$75)=1),1,0)</calculatedColumnFormula>
    </tableColumn>
    <tableColumn id="49" xr3:uid="{4C74A2AB-E5D6-4FBF-AFB2-D3CC623B4364}" name="8" dataDxfId="384">
      <calculatedColumnFormula>IF(AND('ℹ️Informations clients'!$S11="oui",_xlfn.XLOOKUP($AF$3,Technique!$B$115:$B$126,Technique!$C$115:$C$126)=1),1,0)</calculatedColumnFormula>
    </tableColumn>
    <tableColumn id="57" xr3:uid="{5C89B780-C2B8-419E-AED6-DAA517A7DF3E}" name="9" dataDxfId="383">
      <calculatedColumnFormula>IF(AND('ℹ️Informations clients'!T11="oui",_xlfn.XLOOKUP($AF$3,Technique!$B$97:$B$108,Technique!$C$97:$C$108)=1),1,0)</calculatedColumnFormula>
    </tableColumn>
    <tableColumn id="16" xr3:uid="{9105A201-7818-482D-BE79-7D616055C897}" name="10" dataDxfId="382"/>
    <tableColumn id="19" xr3:uid="{0C3BB5E8-E562-4E69-8542-CE29DF290A74}" name="11" dataDxfId="38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73588B3-94C8-4943-82DB-5724229F0E56}" name="Janvier35" displayName="Janvier35" ref="A12:AM42" totalsRowShown="0" headerRowDxfId="380" dataDxfId="379">
  <autoFilter ref="A12:AM42" xr:uid="{573588B3-94C8-4943-82DB-5724229F0E56}"/>
  <tableColumns count="39">
    <tableColumn id="39" xr3:uid="{CA4A0EF3-8CB3-47AD-9852-41DCDE965202}" name="Colonne9" dataDxfId="378"/>
    <tableColumn id="7" xr3:uid="{4E5D0FAB-26F4-44D2-929C-5B47B62FD05D}" name="Colonne92" dataDxfId="377"/>
    <tableColumn id="40" xr3:uid="{6E7A6DF7-F1E9-4F5C-BC90-05C9E2B26CEF}" name="Colonne10" dataDxfId="376"/>
    <tableColumn id="41" xr3:uid="{2495838E-3873-4A85-97BC-5EDB1EC3BE24}" name="CDE CLT" dataDxfId="375">
      <calculatedColumnFormula>IF(ISBLANK('ℹ️Informations clients'!B11),0,'ℹ️Informations clients'!B11)</calculatedColumnFormula>
    </tableColumn>
    <tableColumn id="42" xr3:uid="{0325EB88-2837-4B93-8999-747CDA486D61}" name="Forme" dataDxfId="374">
      <calculatedColumnFormula>IF(ISBLANK('ℹ️Informations clients'!D11),0,'ℹ️Informations clients'!D11)</calculatedColumnFormula>
    </tableColumn>
    <tableColumn id="43" xr3:uid="{F0B2905E-50E7-40EC-B471-DCD1F200625F}" name="Coll 1" dataDxfId="373">
      <calculatedColumnFormula>IF(ISBLANK('ℹ️Informations clients'!G11),0,'ℹ️Informations clients'!G11)</calculatedColumnFormula>
    </tableColumn>
    <tableColumn id="44" xr3:uid="{FA848BDD-CAEF-4F1E-82EE-2AC352B0BD6E}" name="Tranche de salariés" dataDxfId="372">
      <calculatedColumnFormula>IF(ISBLANK('ℹ️Informations clients'!I11),0,'ℹ️Informations clients'!I11)</calculatedColumnFormula>
    </tableColumn>
    <tableColumn id="45" xr3:uid="{A7616DE1-329E-4690-A100-F5FC56CBB13D}" name="Date de clôture" dataDxfId="371">
      <calculatedColumnFormula>IF(ISBLANK('ℹ️Informations clients'!J11),0,'ℹ️Informations clients'!J11)</calculatedColumnFormula>
    </tableColumn>
    <tableColumn id="8" xr3:uid="{7EDF6C6A-41D3-419F-AD48-D623318450CC}" name="Colonne2" dataDxfId="370"/>
    <tableColumn id="46" xr3:uid="{3AC573D7-F119-408F-997C-7F63A3BE6A61}" name="Colonne11" dataDxfId="369"/>
    <tableColumn id="47" xr3:uid="{D7DC635C-5C97-4A2C-8A45-8F981E98004D}" name="Colonne12" dataDxfId="368"/>
    <tableColumn id="48" xr3:uid="{062FBA85-7EAA-4DAA-A56F-D5E58EC62941}" name="Colonne13" dataDxfId="367"/>
    <tableColumn id="1" xr3:uid="{0516023D-083E-4B9D-B634-9387B018B2AA}" name="Etablissement de la paie" dataDxfId="366"/>
    <tableColumn id="2" xr3:uid="{977F4C28-8F17-4E43-B654-46215AE513BC}" name="Déclarations sociales" dataDxfId="365"/>
    <tableColumn id="17" xr3:uid="{114EFE48-DFB6-44A1-8DCC-A615ACA41FFA}" name="Date max DSN" dataDxfId="364">
      <calculatedColumnFormula>IF(OR(ISBLANK($G13),$G13="",$G13=0,$G13="-"),0,IF($G13="Plus de 50 salariés",DATE(annee,$AF$3,5),DATE(annee,$AF$3,15)))</calculatedColumnFormula>
    </tableColumn>
    <tableColumn id="3" xr3:uid="{425DCE20-A052-4F98-ADBE-F78E9DE67098}" name="Colonne1" dataDxfId="363"/>
    <tableColumn id="4" xr3:uid="{8DD7F4A6-C25C-46FA-B163-9E3B45DF47E3}" name="Taxe sur les salaires" dataDxfId="362"/>
    <tableColumn id="12" xr3:uid="{A3C97BFB-BC29-4385-8B92-4E51E7792BB6}" name="Déclaration et solde de la taxe d’apprentissage " dataDxfId="361"/>
    <tableColumn id="10" xr3:uid="{7508CD3B-F1D4-46DA-B219-6C1F4CDD6347}" name="Déclaration annuelle obligatoire d’emploi des travailleurs handicapés" dataDxfId="360"/>
    <tableColumn id="11" xr3:uid="{81AB2EAB-BE06-4693-994E-C785EB8375B2}" name="Déclaration annuelle d’effectifs" dataDxfId="359"/>
    <tableColumn id="14" xr3:uid="{4AB36677-FEC5-4B13-A328-1C5454BA49C4}" name="Participation des employeurs à l’effort de construction" dataDxfId="358"/>
    <tableColumn id="6" xr3:uid="{F8C672E5-5065-4CF2-94A0-39D530A983A4}" name="Calcul et publication de l_index de l_égalité femmes/hommes" dataDxfId="357"/>
    <tableColumn id="18" xr3:uid="{0E137954-FCCE-4DD5-89CC-B3ED0BFC48FD}" name="Échéance nouvelle 1 " dataDxfId="356"/>
    <tableColumn id="20" xr3:uid="{B899274A-B5F6-4F12-B840-5D6B73AFB2FA}" name="Échéance nouvelle 2" dataDxfId="355"/>
    <tableColumn id="22" xr3:uid="{DC22AC27-5F87-4D39-BAE0-AA9E17D9223A}" name="Colonne3" dataDxfId="354"/>
    <tableColumn id="21" xr3:uid="{A2A23320-30B7-417E-A910-99F362441611}" name="Colonne4" dataDxfId="353"/>
    <tableColumn id="23" xr3:uid="{2043F0C7-C4AA-48F2-9489-FDEA50C76B51}" name="Colonne8" dataDxfId="352"/>
    <tableColumn id="24" xr3:uid="{EB034438-96E2-4BA3-BF9C-CFE4C6D45952}" name="1" dataDxfId="351">
      <calculatedColumnFormula>IF('ℹ️Informations clients'!L11="oui",1,0)</calculatedColumnFormula>
    </tableColumn>
    <tableColumn id="25" xr3:uid="{6AC77237-630B-41C0-A8AA-302417C56B6A}" name="2" dataDxfId="350">
      <calculatedColumnFormula>IF('ℹ️Informations clients'!M11="oui",1,0)</calculatedColumnFormula>
    </tableColumn>
    <tableColumn id="15" xr3:uid="{E2BB3821-B255-417C-84E2-E3495437BF2F}" name="0" dataDxfId="349">
      <calculatedColumnFormula>AD12</calculatedColumnFormula>
    </tableColumn>
    <tableColumn id="9" xr3:uid="{1261D6E7-6725-43BB-BBCF-0F02EBC97BC3}" name="Annuelles =&gt;" dataDxfId="348"/>
    <tableColumn id="27" xr3:uid="{2A275AED-5376-4729-9DD7-A852D8F3D887}" name="3" dataDxfId="347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653D42A4-B4AD-49D7-91A6-A437C14392DA}" name="4" dataDxfId="346">
      <calculatedColumnFormula>IF(AND('ℹ️Informations clients'!$P11="oui",_xlfn.XLOOKUP($AF$3,Technique!$B$47:$B$58,Technique!$C$47:$C$58)=1),1,0)</calculatedColumnFormula>
    </tableColumn>
    <tableColumn id="33" xr3:uid="{148DE6B2-DC95-48AC-9BE2-EF815A91B315}" name="5" dataDxfId="345">
      <calculatedColumnFormula>IF(AND('ℹ️Informations clients'!$P11="oui",_xlfn.XLOOKUP($AF$3,Technique!$B$47:$B$58,Technique!$C$47:$C$58)=1),1,0)</calculatedColumnFormula>
    </tableColumn>
    <tableColumn id="35" xr3:uid="{C5AC0B56-643F-419F-9A09-82DB39306E44}" name="6" dataDxfId="344">
      <calculatedColumnFormula>IF(AND('ℹ️Informations clients'!$R11="oui",_xlfn.XLOOKUP($AF$3,Technique!$B$64:$B$75,Technique!$C$64:$C$75)=1),1,0)</calculatedColumnFormula>
    </tableColumn>
    <tableColumn id="49" xr3:uid="{E4CAEFF0-A798-4B68-87D1-CC1BE1E1276E}" name="8" dataDxfId="343">
      <calculatedColumnFormula>IF(AND('ℹ️Informations clients'!$S11="oui",_xlfn.XLOOKUP($AF$3,Technique!$B$115:$B$126,Technique!$C$115:$C$126)=1),1,0)</calculatedColumnFormula>
    </tableColumn>
    <tableColumn id="57" xr3:uid="{8F39ABF1-B4DE-4CB0-A1A1-195574537132}" name="9" dataDxfId="342">
      <calculatedColumnFormula>IF(AND('ℹ️Informations clients'!T11="oui",_xlfn.XLOOKUP($AF$3,Technique!$B$97:$B$108,Technique!$C$97:$C$108)=1),1,0)</calculatedColumnFormula>
    </tableColumn>
    <tableColumn id="16" xr3:uid="{EEAF9128-BB91-432B-A630-05DB17F05F97}" name="10" dataDxfId="341"/>
    <tableColumn id="19" xr3:uid="{7767EC17-6BBE-4198-BF04-A20EC111A49E}" name="11" dataDxfId="34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190C4F1-6A5C-49D0-AA38-D1F2DFE1D407}" name="Janvier36" displayName="Janvier36" ref="A12:AM42" totalsRowShown="0" headerRowDxfId="339" dataDxfId="338">
  <autoFilter ref="A12:AM42" xr:uid="{9190C4F1-6A5C-49D0-AA38-D1F2DFE1D407}"/>
  <tableColumns count="39">
    <tableColumn id="39" xr3:uid="{6A3EF7DE-3B7B-4E63-87D8-D9FB36912FA7}" name="Colonne9" dataDxfId="337"/>
    <tableColumn id="7" xr3:uid="{C32A32CF-83CC-4200-96D5-ADBA1C8DA1AE}" name="Colonne92" dataDxfId="336"/>
    <tableColumn id="40" xr3:uid="{1482D574-4AAD-43C0-8C03-736C979755AB}" name="Colonne10" dataDxfId="335"/>
    <tableColumn id="41" xr3:uid="{468C28D6-0972-443F-9215-467D3BF35F86}" name="CDE CLT" dataDxfId="334">
      <calculatedColumnFormula>IF(ISBLANK('ℹ️Informations clients'!B11),0,'ℹ️Informations clients'!B11)</calculatedColumnFormula>
    </tableColumn>
    <tableColumn id="42" xr3:uid="{928C6D47-82CF-41CE-BA14-B61FA9F732EA}" name="Forme" dataDxfId="333">
      <calculatedColumnFormula>IF(ISBLANK('ℹ️Informations clients'!D11),0,'ℹ️Informations clients'!D11)</calculatedColumnFormula>
    </tableColumn>
    <tableColumn id="43" xr3:uid="{80D14950-1755-4009-88C9-227543C31058}" name="Coll 1" dataDxfId="332">
      <calculatedColumnFormula>IF(ISBLANK('ℹ️Informations clients'!G11),0,'ℹ️Informations clients'!G11)</calculatedColumnFormula>
    </tableColumn>
    <tableColumn id="44" xr3:uid="{B298E2F1-462D-4D83-B85A-915C7FB62B36}" name="Tranche de salariés" dataDxfId="331">
      <calculatedColumnFormula>IF(ISBLANK('ℹ️Informations clients'!I11),0,'ℹ️Informations clients'!I11)</calculatedColumnFormula>
    </tableColumn>
    <tableColumn id="45" xr3:uid="{954CE2F7-70E0-4EC3-9D85-0E87427E6419}" name="Date de clôture" dataDxfId="330">
      <calculatedColumnFormula>IF(ISBLANK('ℹ️Informations clients'!J11),0,'ℹ️Informations clients'!J11)</calculatedColumnFormula>
    </tableColumn>
    <tableColumn id="8" xr3:uid="{737BF645-F821-4EB4-8FB9-412D764EB61C}" name="Colonne2" dataDxfId="329"/>
    <tableColumn id="46" xr3:uid="{D14E3924-EF0B-4BF6-B915-687E09278730}" name="Colonne11" dataDxfId="328"/>
    <tableColumn id="47" xr3:uid="{B9D519F6-4851-4349-85D2-B843EB82C3AC}" name="Colonne12" dataDxfId="327"/>
    <tableColumn id="48" xr3:uid="{24047FAA-612F-4B3B-A8BD-1361BE4DFCAC}" name="Colonne13" dataDxfId="326"/>
    <tableColumn id="1" xr3:uid="{E5F49ECC-5669-472E-8C48-DD66C39C7373}" name="Etablissement de la paie" dataDxfId="325"/>
    <tableColumn id="2" xr3:uid="{3D6AB19C-79B0-4282-A316-2A5F61ED261C}" name="Déclarations sociales" dataDxfId="324"/>
    <tableColumn id="17" xr3:uid="{B1F31022-EEF6-4522-87A9-9D2C7285DCD0}" name="Date max DSN" dataDxfId="323">
      <calculatedColumnFormula>IF(OR(ISBLANK($G13),$G13="",$G13=0,$G13="-"),0,IF($G13="Plus de 50 salariés",DATE(annee,$AF$3,5),DATE(annee,$AF$3,15)))</calculatedColumnFormula>
    </tableColumn>
    <tableColumn id="3" xr3:uid="{933DC79C-52AE-453C-9EBC-976A50B7F7E0}" name="Colonne1" dataDxfId="322"/>
    <tableColumn id="4" xr3:uid="{984B86DF-BA47-4513-8630-03C64EF3596A}" name="Taxe sur les salaires" dataDxfId="321"/>
    <tableColumn id="12" xr3:uid="{FB7DBDFA-D707-4A0F-B05F-CF7EFC8C1FC7}" name="Déclaration et solde de la taxe d’apprentissage " dataDxfId="320"/>
    <tableColumn id="10" xr3:uid="{33BAB0E2-1FC1-4DE2-BB7B-43F68773E8A2}" name="Déclaration annuelle obligatoire d’emploi des travailleurs handicapés" dataDxfId="319"/>
    <tableColumn id="11" xr3:uid="{DE476FED-C7FA-4001-BF10-B2A39CBF64BD}" name="Déclaration annuelle d’effectifs" dataDxfId="318"/>
    <tableColumn id="14" xr3:uid="{555505C2-6DC5-4FC1-9F61-4EC553580DA6}" name="Participation des employeurs à l’effort de construction" dataDxfId="317"/>
    <tableColumn id="6" xr3:uid="{A8DD5691-E77E-4C6C-8D68-59FB2D571535}" name="Calcul et publication de l_index de l_égalité femmes/hommes" dataDxfId="316"/>
    <tableColumn id="18" xr3:uid="{504EAAA6-51AB-4D4D-A020-F6E444300573}" name="Échéance nouvelle 1 " dataDxfId="315"/>
    <tableColumn id="20" xr3:uid="{F1E7671A-AADB-4FCE-B12C-3B031405FA7F}" name="Échéance nouvelle 2" dataDxfId="314"/>
    <tableColumn id="22" xr3:uid="{2C165F5F-1608-47F4-B652-7D99BA45B4E8}" name="Colonne3" dataDxfId="313"/>
    <tableColumn id="21" xr3:uid="{4686C92E-992C-4C80-B3EB-410420DF26F0}" name="Colonne4" dataDxfId="312"/>
    <tableColumn id="23" xr3:uid="{52D90A04-FB8A-4D2C-80C9-F9892AD4023B}" name="Colonne8" dataDxfId="311"/>
    <tableColumn id="24" xr3:uid="{2878BFE3-2884-4365-94BC-F3D2FF8519D5}" name="1" dataDxfId="310">
      <calculatedColumnFormula>IF('ℹ️Informations clients'!L11="oui",1,0)</calculatedColumnFormula>
    </tableColumn>
    <tableColumn id="25" xr3:uid="{E7F6615C-82C2-4EF3-9FA0-888C7F5CA89E}" name="2" dataDxfId="309">
      <calculatedColumnFormula>IF('ℹ️Informations clients'!M11="oui",1,0)</calculatedColumnFormula>
    </tableColumn>
    <tableColumn id="15" xr3:uid="{00492AC3-CCC8-4D31-A6FD-BE2114BFC3B6}" name="0" dataDxfId="308">
      <calculatedColumnFormula>AD12</calculatedColumnFormula>
    </tableColumn>
    <tableColumn id="9" xr3:uid="{4CBA0543-3BEB-43CB-B5AD-78F026632816}" name="Annuelles =&gt;" dataDxfId="307"/>
    <tableColumn id="27" xr3:uid="{E7578233-3C28-47BB-B647-B8A99AAED48F}" name="3" dataDxfId="306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90677FB7-D57E-484B-8579-3A6BBC41D527}" name="4" dataDxfId="305">
      <calculatedColumnFormula>IF(AND('ℹ️Informations clients'!$P11="oui",_xlfn.XLOOKUP($AF$3,Technique!$B$47:$B$58,Technique!$C$47:$C$58)=1),1,0)</calculatedColumnFormula>
    </tableColumn>
    <tableColumn id="33" xr3:uid="{76B97F08-CE59-495B-8899-644247433BA1}" name="5" dataDxfId="304">
      <calculatedColumnFormula>IF(AND('ℹ️Informations clients'!$P11="oui",_xlfn.XLOOKUP($AF$3,Technique!$B$47:$B$58,Technique!$C$47:$C$58)=1),1,0)</calculatedColumnFormula>
    </tableColumn>
    <tableColumn id="35" xr3:uid="{9250D9D1-EEDF-4489-B891-368B54F8F618}" name="6" dataDxfId="303">
      <calculatedColumnFormula>IF(AND('ℹ️Informations clients'!$R11="oui",_xlfn.XLOOKUP($AF$3,Technique!$B$64:$B$75,Technique!$C$64:$C$75)=1),1,0)</calculatedColumnFormula>
    </tableColumn>
    <tableColumn id="49" xr3:uid="{35289DA8-998D-4131-ABD9-5B34271BE241}" name="8" dataDxfId="302">
      <calculatedColumnFormula>IF(AND('ℹ️Informations clients'!$S11="oui",_xlfn.XLOOKUP($AF$3,Technique!$B$115:$B$126,Technique!$C$115:$C$126)=1),1,0)</calculatedColumnFormula>
    </tableColumn>
    <tableColumn id="57" xr3:uid="{9703B573-E946-4581-B7F3-B10DFDFCA15B}" name="9" dataDxfId="301">
      <calculatedColumnFormula>IF(AND('ℹ️Informations clients'!T11="oui",_xlfn.XLOOKUP($AF$3,Technique!$B$97:$B$108,Technique!$C$97:$C$108)=1),1,0)</calculatedColumnFormula>
    </tableColumn>
    <tableColumn id="16" xr3:uid="{B6BCD114-AD07-40B8-85C1-8269B1A93F9C}" name="10" dataDxfId="300"/>
    <tableColumn id="19" xr3:uid="{183F66D9-AD9F-49BF-8CB6-461006F92ED7}" name="11" dataDxfId="29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8BFFAA8-E43E-4A83-9A10-52D5B9A2504B}" name="Janvier37" displayName="Janvier37" ref="A12:AM42" totalsRowShown="0" headerRowDxfId="298" dataDxfId="297">
  <autoFilter ref="A12:AM42" xr:uid="{E8BFFAA8-E43E-4A83-9A10-52D5B9A2504B}"/>
  <tableColumns count="39">
    <tableColumn id="39" xr3:uid="{41816917-A15E-46F2-9665-5C2CDF8DF668}" name="Colonne9" dataDxfId="296"/>
    <tableColumn id="7" xr3:uid="{E6F767C5-2C91-40A5-BCBB-7DA1AF53B76F}" name="Colonne92" dataDxfId="295"/>
    <tableColumn id="40" xr3:uid="{FEBFF8E2-326C-4557-9DE4-967757A9BA34}" name="Colonne10" dataDxfId="294"/>
    <tableColumn id="41" xr3:uid="{ABD0CB6B-8950-4ADC-A696-D74FC5107FFA}" name="CDE CLT" dataDxfId="293">
      <calculatedColumnFormula>IF(ISBLANK('ℹ️Informations clients'!B11),0,'ℹ️Informations clients'!B11)</calculatedColumnFormula>
    </tableColumn>
    <tableColumn id="42" xr3:uid="{E273B0A6-4538-4CE9-B31C-7C24974CB569}" name="Forme" dataDxfId="292">
      <calculatedColumnFormula>IF(ISBLANK('ℹ️Informations clients'!D11),0,'ℹ️Informations clients'!D11)</calculatedColumnFormula>
    </tableColumn>
    <tableColumn id="43" xr3:uid="{86BC5584-91A5-4B7C-A2A1-EB9373FB27B2}" name="Coll 1" dataDxfId="291">
      <calculatedColumnFormula>IF(ISBLANK('ℹ️Informations clients'!G11),0,'ℹ️Informations clients'!G11)</calculatedColumnFormula>
    </tableColumn>
    <tableColumn id="44" xr3:uid="{C8EF791F-8166-4DBF-9132-98B36838618F}" name="Tranche de salariés" dataDxfId="290">
      <calculatedColumnFormula>IF(ISBLANK('ℹ️Informations clients'!I11),0,'ℹ️Informations clients'!I11)</calculatedColumnFormula>
    </tableColumn>
    <tableColumn id="45" xr3:uid="{F5A318EE-A5EA-486C-918E-C366FA234B3C}" name="Date de clôture" dataDxfId="289">
      <calculatedColumnFormula>IF(ISBLANK('ℹ️Informations clients'!J11),0,'ℹ️Informations clients'!J11)</calculatedColumnFormula>
    </tableColumn>
    <tableColumn id="8" xr3:uid="{E852190D-BB26-417B-B775-A3B812676A71}" name="Colonne2" dataDxfId="288"/>
    <tableColumn id="46" xr3:uid="{862ACDB3-75F0-4276-AE5F-4D7C4948175E}" name="Colonne11" dataDxfId="287"/>
    <tableColumn id="47" xr3:uid="{B5EABE0B-3720-4E67-98D8-C4BD7CAE6FE4}" name="Colonne12" dataDxfId="286"/>
    <tableColumn id="48" xr3:uid="{E0B85AB8-9B2F-4C1F-AAE6-E7FE35DBA083}" name="Colonne13" dataDxfId="285"/>
    <tableColumn id="1" xr3:uid="{F5972481-99A5-4228-97F2-9D0C7BB941D0}" name="Etablissement de la paie" dataDxfId="284"/>
    <tableColumn id="2" xr3:uid="{A4880AD2-192E-4115-B531-22250CB69312}" name="Déclarations sociales" dataDxfId="283"/>
    <tableColumn id="17" xr3:uid="{F59BD6CC-FA1B-4F73-BD98-4E3C2E0B0199}" name="Date max DSN" dataDxfId="282">
      <calculatedColumnFormula>IF(OR(ISBLANK($G13),$G13="",$G13=0,$G13="-"),0,IF($G13="Plus de 50 salariés",DATE(annee,$AF$3,5),DATE(annee,$AF$3,15)))</calculatedColumnFormula>
    </tableColumn>
    <tableColumn id="3" xr3:uid="{15963DFC-CC65-46E5-AF5B-DB7CB2CF1E94}" name="Colonne1" dataDxfId="281"/>
    <tableColumn id="4" xr3:uid="{FD9BE0DF-C6C5-4B93-A480-EFCD6FBBD92F}" name="Taxe sur les salaires" dataDxfId="280"/>
    <tableColumn id="12" xr3:uid="{7A0546FA-FF0D-49C3-BC67-0D39ED193EE5}" name="Déclaration et solde de la taxe d’apprentissage " dataDxfId="279"/>
    <tableColumn id="10" xr3:uid="{0943F942-118F-45CA-819A-7E95C549CEB1}" name="Déclaration annuelle obligatoire d’emploi des travailleurs handicapés" dataDxfId="278"/>
    <tableColumn id="11" xr3:uid="{41A87C95-2C12-4FDF-914B-BC4822B0DF07}" name="Déclaration annuelle d’effectifs" dataDxfId="277"/>
    <tableColumn id="14" xr3:uid="{FD7E6FDA-1162-4536-BC71-942D5B9821A1}" name="Participation des employeurs à l’effort de construction" dataDxfId="276"/>
    <tableColumn id="6" xr3:uid="{8EF26B5C-E3BD-488E-857E-FBE2E4C04418}" name="Calcul et publication de l_index de l_égalité femmes/hommes" dataDxfId="275"/>
    <tableColumn id="18" xr3:uid="{1BCE38E2-9972-41D5-A1BB-E8A98B5604A6}" name="Échéance nouvelle 1 " dataDxfId="274"/>
    <tableColumn id="20" xr3:uid="{2C1E6F01-1B11-4D56-B124-9576FCC0EE97}" name="Échéance nouvelle 2" dataDxfId="273"/>
    <tableColumn id="22" xr3:uid="{30F66C14-C52F-4332-B245-73C40E0BC290}" name="Colonne3" dataDxfId="272"/>
    <tableColumn id="21" xr3:uid="{1BDDBD0D-68AE-4644-B99A-D1977BA660B1}" name="Colonne4" dataDxfId="271"/>
    <tableColumn id="23" xr3:uid="{171AED03-3CA8-4D8D-AB43-5F762E3D5C7E}" name="Colonne8" dataDxfId="270"/>
    <tableColumn id="24" xr3:uid="{87BB978C-E026-494E-BD1E-DF3F3C2D223A}" name="1" dataDxfId="269">
      <calculatedColumnFormula>IF('ℹ️Informations clients'!L11="oui",1,0)</calculatedColumnFormula>
    </tableColumn>
    <tableColumn id="25" xr3:uid="{9F39060E-CB44-43E5-A87B-BC5627851677}" name="2" dataDxfId="268">
      <calculatedColumnFormula>IF('ℹ️Informations clients'!M11="oui",1,0)</calculatedColumnFormula>
    </tableColumn>
    <tableColumn id="15" xr3:uid="{69FFD4DD-7EE4-444A-8748-0335A70E6B9D}" name="0" dataDxfId="267">
      <calculatedColumnFormula>AD12</calculatedColumnFormula>
    </tableColumn>
    <tableColumn id="9" xr3:uid="{0D06ED23-399A-422F-BEFD-557ABE923408}" name="Annuelles =&gt;" dataDxfId="266"/>
    <tableColumn id="27" xr3:uid="{8F82FF69-5C36-4470-A6F5-5903565FC0AE}" name="3" dataDxfId="265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C718674D-DD8D-4CBD-B333-D8BB09B53EFF}" name="4" dataDxfId="264">
      <calculatedColumnFormula>IF(AND('ℹ️Informations clients'!$P11="oui",_xlfn.XLOOKUP($AF$3,Technique!$B$47:$B$58,Technique!$C$47:$C$58)=1),1,0)</calculatedColumnFormula>
    </tableColumn>
    <tableColumn id="33" xr3:uid="{F3111E7C-5697-4A7B-8C78-A2264B727EDB}" name="5" dataDxfId="263">
      <calculatedColumnFormula>IF(AND('ℹ️Informations clients'!$P11="oui",_xlfn.XLOOKUP($AF$3,Technique!$B$47:$B$58,Technique!$C$47:$C$58)=1),1,0)</calculatedColumnFormula>
    </tableColumn>
    <tableColumn id="35" xr3:uid="{26D69EE1-E5A7-4572-8C0B-4AB9B43FDF90}" name="6" dataDxfId="262">
      <calculatedColumnFormula>IF(AND('ℹ️Informations clients'!$R11="oui",_xlfn.XLOOKUP($AF$3,Technique!$B$64:$B$75,Technique!$C$64:$C$75)=1),1,0)</calculatedColumnFormula>
    </tableColumn>
    <tableColumn id="49" xr3:uid="{C7C55A4D-8406-4A09-A880-1B2265C02301}" name="8" dataDxfId="261">
      <calculatedColumnFormula>IF(AND('ℹ️Informations clients'!$S11="oui",_xlfn.XLOOKUP($AF$3,Technique!$B$115:$B$126,Technique!$C$115:$C$126)=1),1,0)</calculatedColumnFormula>
    </tableColumn>
    <tableColumn id="57" xr3:uid="{A6CC6DB8-5AF7-46DE-95E3-620EB8171F5B}" name="9" dataDxfId="260">
      <calculatedColumnFormula>IF(AND('ℹ️Informations clients'!T11="oui",_xlfn.XLOOKUP($AF$3,Technique!$B$97:$B$108,Technique!$C$97:$C$108)=1),1,0)</calculatedColumnFormula>
    </tableColumn>
    <tableColumn id="16" xr3:uid="{18607141-DEED-4A9C-87B8-8C96E6E62341}" name="10" dataDxfId="259"/>
    <tableColumn id="19" xr3:uid="{A1ECA141-410F-41CA-BE10-8E6954FD6A2F}" name="11" dataDxfId="25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EF476C0-A98B-4869-96DE-82084B898C82}" name="Janvier39" displayName="Janvier39" ref="A12:AM42" totalsRowShown="0" headerRowDxfId="257" dataDxfId="256">
  <autoFilter ref="A12:AM42" xr:uid="{AEF476C0-A98B-4869-96DE-82084B898C82}"/>
  <tableColumns count="39">
    <tableColumn id="39" xr3:uid="{A01F11CC-3F2A-4BFD-80DF-A6C2E8C7AACD}" name="Colonne9" dataDxfId="255"/>
    <tableColumn id="7" xr3:uid="{F4D7D2B4-43EA-4A6F-AADD-2D47FF9FE30D}" name="Colonne92" dataDxfId="254"/>
    <tableColumn id="40" xr3:uid="{B4D17536-33FE-4518-893F-ADB4CB80081E}" name="Colonne10" dataDxfId="253"/>
    <tableColumn id="41" xr3:uid="{1D58949D-9B34-48B3-AC99-116CD46C61A7}" name="CDE CLT" dataDxfId="252">
      <calculatedColumnFormula>IF(ISBLANK('ℹ️Informations clients'!B11),0,'ℹ️Informations clients'!B11)</calculatedColumnFormula>
    </tableColumn>
    <tableColumn id="42" xr3:uid="{B474CC2D-EAF4-45FC-BE2D-D15C10F26BF7}" name="Forme" dataDxfId="251">
      <calculatedColumnFormula>IF(ISBLANK('ℹ️Informations clients'!D11),0,'ℹ️Informations clients'!D11)</calculatedColumnFormula>
    </tableColumn>
    <tableColumn id="43" xr3:uid="{930CED5A-9040-40FB-B741-4073717D049C}" name="Coll 1" dataDxfId="250">
      <calculatedColumnFormula>IF(ISBLANK('ℹ️Informations clients'!G11),0,'ℹ️Informations clients'!G11)</calculatedColumnFormula>
    </tableColumn>
    <tableColumn id="44" xr3:uid="{4C131BC7-D7A9-499C-B835-CC21A9B2635B}" name="Tranche de salariés" dataDxfId="249">
      <calculatedColumnFormula>IF(ISBLANK('ℹ️Informations clients'!I11),0,'ℹ️Informations clients'!I11)</calculatedColumnFormula>
    </tableColumn>
    <tableColumn id="45" xr3:uid="{9D07F981-F366-4B8E-B5E7-A65B6737CDD4}" name="Date de clôture" dataDxfId="248">
      <calculatedColumnFormula>IF(ISBLANK('ℹ️Informations clients'!J11),0,'ℹ️Informations clients'!J11)</calculatedColumnFormula>
    </tableColumn>
    <tableColumn id="8" xr3:uid="{59F3F910-CE0F-4A2E-9469-D13077901276}" name="Colonne2" dataDxfId="247"/>
    <tableColumn id="46" xr3:uid="{1DB08CC6-F26A-42AD-82AB-FEB02705CF4A}" name="Colonne11" dataDxfId="246"/>
    <tableColumn id="47" xr3:uid="{35F68CF3-E36D-4CE0-A384-88CF70017DE6}" name="Colonne12" dataDxfId="245"/>
    <tableColumn id="48" xr3:uid="{0B2BF4C6-CD94-4B17-9314-9214CC10BF8A}" name="Colonne13" dataDxfId="244"/>
    <tableColumn id="1" xr3:uid="{E415CECE-F4C3-445E-8EE0-BD126762F555}" name="Etablissement de la paie" dataDxfId="243"/>
    <tableColumn id="2" xr3:uid="{F53A7623-B5EC-4660-BCB1-F66862082482}" name="Déclarations sociales" dataDxfId="242"/>
    <tableColumn id="17" xr3:uid="{5E655D2F-C01D-445C-97CB-67AEF34BD582}" name="Date max DSN" dataDxfId="241">
      <calculatedColumnFormula>IF(OR(ISBLANK($G13),$G13="",$G13=0,$G13="-"),0,IF($G13="Plus de 50 salariés",DATE(annee,$AF$3,5),DATE(annee,$AF$3,15)))</calculatedColumnFormula>
    </tableColumn>
    <tableColumn id="3" xr3:uid="{C84E0823-D07D-4A25-AF7D-C25D6386AB2B}" name="Colonne1" dataDxfId="240"/>
    <tableColumn id="4" xr3:uid="{E998551E-77B9-4D76-A9DD-9F08645FAB40}" name="Taxe sur les salaires" dataDxfId="239"/>
    <tableColumn id="12" xr3:uid="{FFB49259-8191-4FAE-A37D-86E47CEF18C6}" name="Déclaration et solde de la taxe d’apprentissage " dataDxfId="238"/>
    <tableColumn id="10" xr3:uid="{55728238-D4CD-445A-9770-A5B0D84A9FE2}" name="Déclaration annuelle obligatoire d’emploi des travailleurs handicapés" dataDxfId="237"/>
    <tableColumn id="11" xr3:uid="{DF41BA44-C7D2-4700-A94F-E80636F77E1C}" name="Déclaration annuelle d’effectifs" dataDxfId="236"/>
    <tableColumn id="14" xr3:uid="{CAA9E84F-334D-4886-A012-90C5454AAB15}" name="Participation des employeurs à l’effort de construction" dataDxfId="235"/>
    <tableColumn id="6" xr3:uid="{D40C6299-0B93-4E2C-8E27-EC7C7562CD25}" name="Calcul et publication de l_index de l_égalité femmes/hommes" dataDxfId="234"/>
    <tableColumn id="18" xr3:uid="{E41C1CD7-8E91-48C2-BADC-BBA36D857A94}" name="Échéance nouvelle 1 " dataDxfId="233"/>
    <tableColumn id="20" xr3:uid="{1FA60C3C-FDDF-4049-89F9-CB06BD7602CC}" name="Échéance nouvelle 2" dataDxfId="232"/>
    <tableColumn id="22" xr3:uid="{FC7A06C0-C666-4489-8957-30C670CD6889}" name="Colonne3" dataDxfId="231"/>
    <tableColumn id="21" xr3:uid="{1E30BFF8-2860-4F63-8E9B-5AD622131B2A}" name="Colonne4" dataDxfId="230"/>
    <tableColumn id="23" xr3:uid="{35D3E30D-D6F4-4B50-A7C1-F048FBF7CDF3}" name="Colonne8" dataDxfId="229"/>
    <tableColumn id="24" xr3:uid="{3B7E78B0-D2B4-42E3-87EA-EF3ED644801E}" name="1" dataDxfId="228">
      <calculatedColumnFormula>IF('ℹ️Informations clients'!L11="oui",1,0)</calculatedColumnFormula>
    </tableColumn>
    <tableColumn id="25" xr3:uid="{7074383B-13E3-4E04-92A4-B3A475B65877}" name="2" dataDxfId="227">
      <calculatedColumnFormula>IF('ℹ️Informations clients'!M11="oui",1,0)</calculatedColumnFormula>
    </tableColumn>
    <tableColumn id="15" xr3:uid="{858DDFF3-CEE9-4D39-99BC-2AD10ED9A37D}" name="0" dataDxfId="226">
      <calculatedColumnFormula>AD12</calculatedColumnFormula>
    </tableColumn>
    <tableColumn id="9" xr3:uid="{12D39D4B-6E54-402A-88B0-9AE1FC072A57}" name="Annuelles =&gt;" dataDxfId="225"/>
    <tableColumn id="27" xr3:uid="{5F777A09-72DA-4679-9A37-97A8D86F7D14}" name="3" dataDxfId="224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7BF894D1-5025-4744-BC97-1ED13B4A07C6}" name="4" dataDxfId="223">
      <calculatedColumnFormula>IF(AND('ℹ️Informations clients'!$P11="oui",_xlfn.XLOOKUP($AF$3,Technique!$B$47:$B$58,Technique!$C$47:$C$58)=1),1,0)</calculatedColumnFormula>
    </tableColumn>
    <tableColumn id="33" xr3:uid="{003D6257-C097-4E9C-B0EE-B7990A8FFCF1}" name="5" dataDxfId="222">
      <calculatedColumnFormula>IF(AND('ℹ️Informations clients'!$P11="oui",_xlfn.XLOOKUP($AF$3,Technique!$B$47:$B$58,Technique!$C$47:$C$58)=1),1,0)</calculatedColumnFormula>
    </tableColumn>
    <tableColumn id="35" xr3:uid="{D4929C6A-1199-45D2-AAF2-F777915527ED}" name="6" dataDxfId="221">
      <calculatedColumnFormula>IF(AND('ℹ️Informations clients'!$R11="oui",_xlfn.XLOOKUP($AF$3,Technique!$B$64:$B$75,Technique!$C$64:$C$75)=1),1,0)</calculatedColumnFormula>
    </tableColumn>
    <tableColumn id="49" xr3:uid="{02473919-09C7-4DD0-AC2B-090AA70FA5C5}" name="8" dataDxfId="220">
      <calculatedColumnFormula>IF(AND('ℹ️Informations clients'!$S11="oui",_xlfn.XLOOKUP($AF$3,Technique!$B$115:$B$126,Technique!$C$115:$C$126)=1),1,0)</calculatedColumnFormula>
    </tableColumn>
    <tableColumn id="57" xr3:uid="{450E0199-0F08-4101-A510-BD966C4FDFB5}" name="9" dataDxfId="219">
      <calculatedColumnFormula>IF(AND('ℹ️Informations clients'!T11="oui",_xlfn.XLOOKUP($AF$3,Technique!$B$97:$B$108,Technique!$C$97:$C$108)=1),1,0)</calculatedColumnFormula>
    </tableColumn>
    <tableColumn id="16" xr3:uid="{31C08D3C-FFC0-454A-8180-0344CCFC37F5}" name="10" dataDxfId="218"/>
    <tableColumn id="19" xr3:uid="{73E4F869-AAF4-4CAD-934F-4D4ECF95BF7F}" name="11" dataDxfId="2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A091AED-8232-40B8-9EB7-4E849C1836C5}" name="Janvier40" displayName="Janvier40" ref="A12:AM42" totalsRowShown="0" headerRowDxfId="216" dataDxfId="215">
  <autoFilter ref="A12:AM42" xr:uid="{4A091AED-8232-40B8-9EB7-4E849C1836C5}"/>
  <tableColumns count="39">
    <tableColumn id="39" xr3:uid="{1DCFE274-8794-47F2-B784-AAD521605107}" name="Colonne9" dataDxfId="214"/>
    <tableColumn id="7" xr3:uid="{E01C24D3-D38F-4471-9700-A45E9F255AE1}" name="Colonne92" dataDxfId="213"/>
    <tableColumn id="40" xr3:uid="{CE02F426-D02D-4B9D-83A1-AB004D100B11}" name="Colonne10" dataDxfId="212"/>
    <tableColumn id="41" xr3:uid="{4F6A10E0-4605-4CBD-8F0D-3B60D2163588}" name="CDE CLT" dataDxfId="211">
      <calculatedColumnFormula>IF(ISBLANK('ℹ️Informations clients'!B11),0,'ℹ️Informations clients'!B11)</calculatedColumnFormula>
    </tableColumn>
    <tableColumn id="42" xr3:uid="{74608903-E653-4E9D-88C4-09822B2164BC}" name="Forme" dataDxfId="210">
      <calculatedColumnFormula>IF(ISBLANK('ℹ️Informations clients'!D11),0,'ℹ️Informations clients'!D11)</calculatedColumnFormula>
    </tableColumn>
    <tableColumn id="43" xr3:uid="{8A69F7E5-0B0E-43A8-B791-3D7F76BE7D2D}" name="Coll 1" dataDxfId="209">
      <calculatedColumnFormula>IF(ISBLANK('ℹ️Informations clients'!G11),0,'ℹ️Informations clients'!G11)</calculatedColumnFormula>
    </tableColumn>
    <tableColumn id="44" xr3:uid="{0B3D1FD2-AB11-4856-8696-ABE7A75737DD}" name="Tranche de salariés" dataDxfId="208">
      <calculatedColumnFormula>IF(ISBLANK('ℹ️Informations clients'!I11),0,'ℹ️Informations clients'!I11)</calculatedColumnFormula>
    </tableColumn>
    <tableColumn id="45" xr3:uid="{8E7CA405-BE79-4F6A-9679-43C742546E70}" name="Date de clôture" dataDxfId="207">
      <calculatedColumnFormula>IF(ISBLANK('ℹ️Informations clients'!J11),0,'ℹ️Informations clients'!J11)</calculatedColumnFormula>
    </tableColumn>
    <tableColumn id="8" xr3:uid="{01C66A7B-2A1F-4A7B-BD3D-B51A2F7CF200}" name="Colonne2" dataDxfId="206"/>
    <tableColumn id="46" xr3:uid="{444DEBF3-DEA0-4517-AC29-15278E40A777}" name="Colonne11" dataDxfId="205"/>
    <tableColumn id="47" xr3:uid="{47C78F84-4D7D-41C7-92ED-79F51CD667CC}" name="Colonne12" dataDxfId="204"/>
    <tableColumn id="48" xr3:uid="{8E9F2716-0EC8-4121-853E-A3FA882F46EA}" name="Colonne13" dataDxfId="203"/>
    <tableColumn id="1" xr3:uid="{99EFA6ED-86DD-4071-AA23-A4B88B27DEAF}" name="Etablissement de la paie" dataDxfId="202"/>
    <tableColumn id="2" xr3:uid="{06211208-4EB1-4D8B-9995-5F01631E05BB}" name="Déclarations sociales" dataDxfId="201"/>
    <tableColumn id="17" xr3:uid="{F343AB58-BAAC-4533-BF72-A63902CF072C}" name="Date max DSN" dataDxfId="200">
      <calculatedColumnFormula>IF(OR(ISBLANK($G13),$G13="",$G13=0,$G13="-"),0,IF($G13="Plus de 50 salariés",DATE(annee,$AF$3,5),DATE(annee,$AF$3,15)))</calculatedColumnFormula>
    </tableColumn>
    <tableColumn id="3" xr3:uid="{B8FB7B71-E2A3-4898-88F4-E096F7536BBB}" name="Colonne1" dataDxfId="199"/>
    <tableColumn id="4" xr3:uid="{1F86ABA1-47CC-41F0-9E56-1872E5234C97}" name="Taxe sur les salaires" dataDxfId="198"/>
    <tableColumn id="12" xr3:uid="{54C82AD1-62D1-4CC3-BD18-FB12EDA9B742}" name="Déclaration et solde de la taxe d’apprentissage " dataDxfId="197"/>
    <tableColumn id="10" xr3:uid="{6AA21179-CDEA-4A75-9A1C-FD2B5661A071}" name="Déclaration annuelle obligatoire d’emploi des travailleurs handicapés" dataDxfId="196"/>
    <tableColumn id="11" xr3:uid="{F6C78647-A859-4036-B4C4-07D0D018FDBB}" name="Déclaration annuelle d’effectifs" dataDxfId="195"/>
    <tableColumn id="14" xr3:uid="{74AAFC73-79B0-4117-9A05-42EC32D37C26}" name="Participation des employeurs à l’effort de construction" dataDxfId="194"/>
    <tableColumn id="6" xr3:uid="{8847EAAC-4E3D-47ED-A8D1-12A8999AA424}" name="Calcul et publication de l_index de l_égalité femmes/hommes" dataDxfId="193"/>
    <tableColumn id="18" xr3:uid="{DF0D2C16-30AA-443A-A145-DA17C8CCD235}" name="Échéance nouvelle 1 " dataDxfId="192"/>
    <tableColumn id="20" xr3:uid="{12436E52-5AF4-44AA-A435-734BE94251F9}" name="Échéance nouvelle 2" dataDxfId="191"/>
    <tableColumn id="22" xr3:uid="{53C9E29A-DC0B-41EB-9A53-85EF2BE8EA1D}" name="Colonne3" dataDxfId="190"/>
    <tableColumn id="21" xr3:uid="{4B150051-00A2-4711-B362-2521DA1E9952}" name="Colonne4" dataDxfId="189"/>
    <tableColumn id="23" xr3:uid="{1B054335-7470-41D2-AB05-BA6FBC106593}" name="Colonne8" dataDxfId="188"/>
    <tableColumn id="24" xr3:uid="{7151E9A4-AD3C-4609-8B95-6139775C829F}" name="1" dataDxfId="187">
      <calculatedColumnFormula>IF('ℹ️Informations clients'!L11="oui",1,0)</calculatedColumnFormula>
    </tableColumn>
    <tableColumn id="25" xr3:uid="{E8D6C6E3-02A1-4AD8-9555-6F3F32BCE1A6}" name="2" dataDxfId="186">
      <calculatedColumnFormula>IF('ℹ️Informations clients'!M11="oui",1,0)</calculatedColumnFormula>
    </tableColumn>
    <tableColumn id="15" xr3:uid="{C8296B8E-E73F-440C-BDEA-2E2BC8F4C769}" name="0" dataDxfId="185">
      <calculatedColumnFormula>AD12</calculatedColumnFormula>
    </tableColumn>
    <tableColumn id="9" xr3:uid="{5056ECC6-0E95-4BEB-AACA-1C906DA43F53}" name="Annuelles =&gt;" dataDxfId="184"/>
    <tableColumn id="27" xr3:uid="{421424C8-8399-44EA-A710-76054E5EB623}" name="3" dataDxfId="183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F9912442-AD4A-440F-B5A3-50925E3CD32D}" name="4" dataDxfId="182">
      <calculatedColumnFormula>IF(AND('ℹ️Informations clients'!$P11="oui",_xlfn.XLOOKUP($AF$3,Technique!$B$47:$B$58,Technique!$C$47:$C$58)=1),1,0)</calculatedColumnFormula>
    </tableColumn>
    <tableColumn id="33" xr3:uid="{09EB4449-58A2-480E-B21D-F6B7476DB910}" name="5" dataDxfId="181">
      <calculatedColumnFormula>IF(AND('ℹ️Informations clients'!$P11="oui",_xlfn.XLOOKUP($AF$3,Technique!$B$47:$B$58,Technique!$C$47:$C$58)=1),1,0)</calculatedColumnFormula>
    </tableColumn>
    <tableColumn id="35" xr3:uid="{21DD23BB-8A4A-4862-A67E-5737773FB92C}" name="6" dataDxfId="180">
      <calculatedColumnFormula>IF(AND('ℹ️Informations clients'!$R11="oui",_xlfn.XLOOKUP($AF$3,Technique!$B$64:$B$75,Technique!$C$64:$C$75)=1),1,0)</calculatedColumnFormula>
    </tableColumn>
    <tableColumn id="49" xr3:uid="{217C0B21-C845-4BF7-A74C-1B76F3C63F8B}" name="8" dataDxfId="179">
      <calculatedColumnFormula>IF(AND('ℹ️Informations clients'!$S11="oui",_xlfn.XLOOKUP($AF$3,Technique!$B$115:$B$126,Technique!$C$115:$C$126)=1),1,0)</calculatedColumnFormula>
    </tableColumn>
    <tableColumn id="57" xr3:uid="{BDC57D1E-D3D5-448A-8FFD-FD70C8F82C67}" name="9" dataDxfId="178">
      <calculatedColumnFormula>IF(AND('ℹ️Informations clients'!T11="oui",_xlfn.XLOOKUP($AF$3,Technique!$B$97:$B$108,Technique!$C$97:$C$108)=1),1,0)</calculatedColumnFormula>
    </tableColumn>
    <tableColumn id="16" xr3:uid="{C09FE2CB-2536-4153-802A-B47D986F8ABD}" name="10" dataDxfId="177"/>
    <tableColumn id="19" xr3:uid="{EBFA4BF4-7B48-4FC9-A836-A6D47735E630}" name="11" dataDxfId="17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DCA533A-9807-474F-992F-1AA484196456}" name="Formes_jurid." displayName="Formes_jurid." ref="E14:E23" totalsRowShown="0" headerRowDxfId="703" dataDxfId="702" tableBorderDxfId="701" dataCellStyle="Normal 3">
  <autoFilter ref="E14:E23" xr:uid="{CDCA533A-9807-474F-992F-1AA484196456}"/>
  <tableColumns count="1">
    <tableColumn id="1" xr3:uid="{16FCEE13-824E-4825-86FF-2FBBDC397F29}" name="Formes juridiques" dataDxfId="700" dataCellStyle="Normal 3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6BEDC36-3273-4DA5-BA28-DEF77F41C1A9}" name="Resp_collab" displayName="Resp_collab" ref="B14:C22" totalsRowShown="0" headerRowDxfId="699" headerRowBorderDxfId="698" tableBorderDxfId="697" totalsRowBorderDxfId="696" headerRowCellStyle="Normal 3">
  <autoFilter ref="B14:C22" xr:uid="{96BEDC36-3273-4DA5-BA28-DEF77F41C1A9}"/>
  <tableColumns count="2">
    <tableColumn id="1" xr3:uid="{8BC594ED-1053-4C14-9052-5031FBF40C1F}" name="Responsables" dataDxfId="695" dataCellStyle="Normal 3"/>
    <tableColumn id="2" xr3:uid="{A0BAF48D-A438-4BCF-91A8-775F58A52B60}" name="Collaborateurs" dataDxfId="694" dataCellStyle="Normal 3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E0784ED-B6A8-404B-A658-64596C953E86}" name="_tranches_salariés" displayName="_tranches_salariés" ref="I14:I19" totalsRowShown="0" headerRowDxfId="693" dataDxfId="692">
  <autoFilter ref="I14:I19" xr:uid="{9E0784ED-B6A8-404B-A658-64596C953E86}"/>
  <tableColumns count="1">
    <tableColumn id="1" xr3:uid="{8430FD29-D7A3-4C6B-8253-60D7A45D9C4C}" name="Tranches salariés" dataDxfId="691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C41279-E08F-48EB-8255-8C874919E7BE}" name="Info_generale" displayName="Info_generale" ref="B10:V37" totalsRowShown="0" headerRowDxfId="690" dataDxfId="689">
  <autoFilter ref="B10:V37" xr:uid="{49C41279-E08F-48EB-8255-8C874919E7BE}"/>
  <tableColumns count="21">
    <tableColumn id="1" xr3:uid="{CBF26760-C77E-4090-B365-780905887ED9}" name="Code client" dataDxfId="688"/>
    <tableColumn id="2" xr3:uid="{509276DD-4DD4-4D93-A781-DA6FE1E8CC60}" name="Nom du client" dataDxfId="687"/>
    <tableColumn id="3" xr3:uid="{5DD3F30A-C1D3-463E-B42C-F12854BC4D5D}" name="Forme" dataDxfId="686"/>
    <tableColumn id="4" xr3:uid="{9593D5C1-E010-4E9B-BE98-CB450BCF99A4}" name="Interlocuteur en social chez le client" dataDxfId="685"/>
    <tableColumn id="5" xr3:uid="{7C3DCD54-8CF2-48FF-BB5D-9D367D0CF255}" name="Resp" dataDxfId="684"/>
    <tableColumn id="6" xr3:uid="{66A537F2-82AF-49B1-91CE-8112C7607738}" name="Coll 1" dataDxfId="683"/>
    <tableColumn id="7" xr3:uid="{1343E8A1-6B4B-4C67-BEF7-0BACEAB5C403}" name="Coll 2" dataDxfId="682"/>
    <tableColumn id="23" xr3:uid="{D694E483-B8F7-4882-AD0A-2C2A673CB1AF}" name="Tranches de salariés" dataDxfId="681"/>
    <tableColumn id="8" xr3:uid="{B133FE62-F176-4FFA-A3AB-811490E1A8D6}" name="Date de clôture (jj/mm/aaaa)" dataDxfId="680"/>
    <tableColumn id="9" xr3:uid="{25B045E3-465B-49F7-9DDF-87D6DA81B1A8}" name="Colonne1" dataDxfId="679"/>
    <tableColumn id="10" xr3:uid="{3970852A-6DED-4658-9310-754E30C2D287}" name="Etablissement de la paie" dataDxfId="678"/>
    <tableColumn id="11" xr3:uid="{31C6FF49-D23D-454E-BBAE-9F04A8F38AD9}" name="DSN" dataDxfId="677"/>
    <tableColumn id="13" xr3:uid="{4BEEBEF2-5BF4-4362-837D-B753A00EBE9D}" name="00/01/1900" dataDxfId="676"/>
    <tableColumn id="18" xr3:uid="{2C27461D-0163-43CF-92D1-E2AA8A94BDDD}" name="Taxe sur les salaires" dataDxfId="675"/>
    <tableColumn id="29" xr3:uid="{151DCD33-3E10-4CBC-BB3B-AB9AAFF53381}" name="Solde de la taxe d’apprentissage (DSN) + affectation sur la plateforme Soltéa" dataDxfId="674"/>
    <tableColumn id="24" xr3:uid="{4CB8A0D0-55E0-4492-94BE-6E43F32BE6D6}" name="Déclaration annuelle obligatoire d’emploi des travailleurs handicapés (DSN)" dataDxfId="673">
      <calculatedColumnFormula>IF(Info_generale[[#This Row],[Tranches de salariés]]="","non",IF(OR($I11='⚙️Paramètres cabinet'!$I$18,$I11='⚙️Paramètres cabinet'!$I$19),"oui","non"))</calculatedColumnFormula>
    </tableColumn>
    <tableColumn id="20" xr3:uid="{429603E5-DC5C-4FB2-B69D-6A0C2D0D575F}" name="Déclaration annuelle d’effectifs" dataDxfId="672"/>
    <tableColumn id="32" xr3:uid="{05409CE3-93A4-4EF7-BAA5-5C8DC19CE555}" name="Participation des employeurs à l’effort de construction" dataDxfId="671">
      <calculatedColumnFormula>IF(Info_generale[[#This Row],[Tranches de salariés]]="","non",IF($I11='⚙️Paramètres cabinet'!$I$19,"oui","non"))</calculatedColumnFormula>
    </tableColumn>
    <tableColumn id="35" xr3:uid="{DAC91438-E018-4FED-ADBA-ADDC66B8157A}" name="Calcul et publication de l_index de l_égalité femmes/hommes" dataDxfId="670">
      <calculatedColumnFormula>IF($I11='⚙️Paramètres cabinet'!$I$19,"oui","non")</calculatedColumnFormula>
    </tableColumn>
    <tableColumn id="12" xr3:uid="{11D74510-0410-41E2-AB3E-90B8140D3126}" name="Échéance nouvelle 1 " dataDxfId="669"/>
    <tableColumn id="14" xr3:uid="{8283894F-5B74-4CAA-B1B0-08E266314B2D}" name="Échéance nouvelle 2" dataDxfId="66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AE2309-51C1-45D4-846B-4A8CE1A6C081}" name="Janvier" displayName="Janvier" ref="A12:AM42" totalsRowShown="0" headerRowDxfId="667" dataDxfId="666">
  <autoFilter ref="A12:AM42" xr:uid="{F8AE2309-51C1-45D4-846B-4A8CE1A6C081}"/>
  <tableColumns count="39">
    <tableColumn id="39" xr3:uid="{6044BB87-3F60-4EAD-AF08-8AAEF329912F}" name="Colonne9" dataDxfId="665"/>
    <tableColumn id="7" xr3:uid="{8023E6C9-ECD3-4634-8DB0-ED46F75E5A59}" name="Colonne92" dataDxfId="664"/>
    <tableColumn id="40" xr3:uid="{8D483A9D-BA99-45EC-B074-50E9D2C15494}" name="Colonne10" dataDxfId="663"/>
    <tableColumn id="41" xr3:uid="{7B28D20C-ACDA-4C56-B75F-18A7F32A58A1}" name="CDE CLT" dataDxfId="662">
      <calculatedColumnFormula>IF(ISBLANK('ℹ️Informations clients'!B11),0,'ℹ️Informations clients'!B11)</calculatedColumnFormula>
    </tableColumn>
    <tableColumn id="42" xr3:uid="{BC9277EA-A88C-4987-8133-FB2D60A05DC4}" name="Forme" dataDxfId="661">
      <calculatedColumnFormula>IF(ISBLANK('ℹ️Informations clients'!D11),0,'ℹ️Informations clients'!D11)</calculatedColumnFormula>
    </tableColumn>
    <tableColumn id="43" xr3:uid="{2F5384F7-A42D-417B-89A9-66A801C32AED}" name="Coll 1" dataDxfId="660">
      <calculatedColumnFormula>IF(ISBLANK('ℹ️Informations clients'!G11),0,'ℹ️Informations clients'!G11)</calculatedColumnFormula>
    </tableColumn>
    <tableColumn id="44" xr3:uid="{A4853CBF-DCA0-443C-94E6-07F9481C61F8}" name="Tranche de salariés" dataDxfId="659">
      <calculatedColumnFormula>IF(ISBLANK('ℹ️Informations clients'!I11),0,'ℹ️Informations clients'!I11)</calculatedColumnFormula>
    </tableColumn>
    <tableColumn id="45" xr3:uid="{FC8D2549-7DC0-4C5D-92A6-67F155C63C88}" name="Date de clôture" dataDxfId="658">
      <calculatedColumnFormula>IF(ISBLANK('ℹ️Informations clients'!J11),0,'ℹ️Informations clients'!J11)</calculatedColumnFormula>
    </tableColumn>
    <tableColumn id="8" xr3:uid="{7951946F-7462-4AB5-A1EC-C2AC8AC04ED7}" name="Colonne2" dataDxfId="657"/>
    <tableColumn id="46" xr3:uid="{01FB2B9D-1390-492B-9902-EE2C54B51D63}" name="Colonne11" dataDxfId="656"/>
    <tableColumn id="47" xr3:uid="{1FB8D403-EA4A-43EE-93AF-6E9E1A8F70E7}" name="Colonne12" dataDxfId="655"/>
    <tableColumn id="48" xr3:uid="{3C2DEECC-4E1C-40D4-93A6-1DBBE9313AF2}" name="Colonne13" dataDxfId="654"/>
    <tableColumn id="1" xr3:uid="{ED7E6DA3-803B-4467-B69D-F1059BB794BD}" name="Etablissement de la paie" dataDxfId="653"/>
    <tableColumn id="2" xr3:uid="{8C52A681-04C4-468B-8086-5D85C1F65061}" name="Déclarations sociales" dataDxfId="652"/>
    <tableColumn id="17" xr3:uid="{19239904-5A20-4938-87A2-07EEC4E4C4A2}" name="Date max DSN" dataDxfId="651">
      <calculatedColumnFormula>IF(OR(ISBLANK($G13),$G13="",$G13=0,$G13="-"),0,IF($G13="Plus de 50 salariés",DATE(annee,$AF$3,5),DATE(annee,$AF$3,15)))</calculatedColumnFormula>
    </tableColumn>
    <tableColumn id="3" xr3:uid="{6D6486FB-D299-431F-B1E0-62822DF9D70F}" name="Colonne1" dataDxfId="650"/>
    <tableColumn id="4" xr3:uid="{273A2E7F-D9FA-4701-A2C2-D75E92E40DB9}" name="Taxe sur les salaires" dataDxfId="649"/>
    <tableColumn id="12" xr3:uid="{0E3B6451-4F59-4798-9D1B-98B75A77D6A4}" name="Déclaration et solde de la taxe d’apprentissage " dataDxfId="648"/>
    <tableColumn id="10" xr3:uid="{E9715AE4-E10E-44AC-92A6-1B0F81CBC9BD}" name="Déclaration annuelle obligatoire d’emploi des travailleurs handicapés" dataDxfId="647"/>
    <tableColumn id="11" xr3:uid="{720C3C14-4F57-4818-AC71-08925B7BB91B}" name="Déclaration annuelle d’effectifs" dataDxfId="646"/>
    <tableColumn id="14" xr3:uid="{6A244AD4-00DC-47FC-AAC2-C94361A1BCAC}" name="Participation des employeurs à l’effort de construction" dataDxfId="645"/>
    <tableColumn id="6" xr3:uid="{ECA8C70F-E13F-4450-97FD-0218C804CEA4}" name="Calcul et publication de l_index de l_égalité femmes/hommes" dataDxfId="644"/>
    <tableColumn id="18" xr3:uid="{1E3A4D1B-E364-40DA-8D84-9ED3928474D7}" name="Échéance nouvelle 1 " dataDxfId="643"/>
    <tableColumn id="20" xr3:uid="{94DB5546-CDA7-49F1-8F61-FFD550BB46CF}" name="Échéance nouvelle 2" dataDxfId="642"/>
    <tableColumn id="22" xr3:uid="{33ECB83E-08D0-451F-B014-54B63C3049E8}" name="Colonne3" dataDxfId="641"/>
    <tableColumn id="21" xr3:uid="{AB86C88B-81C5-4369-AAF3-A085585D143E}" name="Colonne4" dataDxfId="640"/>
    <tableColumn id="23" xr3:uid="{5AFFB94B-C146-443A-BF48-F70213D210B9}" name="Colonne8" dataDxfId="639"/>
    <tableColumn id="24" xr3:uid="{A06DD180-6D70-4E0A-8129-479B9BB6386D}" name="1" dataDxfId="638">
      <calculatedColumnFormula>IF('ℹ️Informations clients'!L11="oui",1,0)</calculatedColumnFormula>
    </tableColumn>
    <tableColumn id="25" xr3:uid="{F0BED867-169A-4478-BE56-EC965C369856}" name="2" dataDxfId="637">
      <calculatedColumnFormula>IF('ℹ️Informations clients'!M11="oui",1,0)</calculatedColumnFormula>
    </tableColumn>
    <tableColumn id="15" xr3:uid="{400B11B2-910E-420C-85B4-27374275125A}" name="0" dataDxfId="636">
      <calculatedColumnFormula>AD12</calculatedColumnFormula>
    </tableColumn>
    <tableColumn id="9" xr3:uid="{D974C083-AF86-441A-8733-55742BE55DA5}" name="Annuelles =&gt;" dataDxfId="635"/>
    <tableColumn id="27" xr3:uid="{4716DE29-1FB2-4E32-9806-84DEA08BE836}" name="3" dataDxfId="634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A10C3F93-3DB2-4C52-99A7-073D15CE1C04}" name="4" dataDxfId="633">
      <calculatedColumnFormula>IF(AND('ℹ️Informations clients'!$P11="oui",_xlfn.XLOOKUP($AF$3,Technique!$B$47:$B$58,Technique!$C$47:$C$58)=1),1,0)</calculatedColumnFormula>
    </tableColumn>
    <tableColumn id="33" xr3:uid="{7B0EC350-A64F-4669-8CD9-2142305A3B78}" name="5" dataDxfId="632">
      <calculatedColumnFormula>IF(AND('ℹ️Informations clients'!$P11="oui",_xlfn.XLOOKUP($AF$3,Technique!$B$47:$B$58,Technique!$C$47:$C$58)=1),1,0)</calculatedColumnFormula>
    </tableColumn>
    <tableColumn id="35" xr3:uid="{8CF2F0FD-FCF1-4CB1-8E39-27FB63DFEDA2}" name="6" dataDxfId="631">
      <calculatedColumnFormula>IF(AND('ℹ️Informations clients'!$R11="oui",_xlfn.XLOOKUP($AF$3,Technique!$B$64:$B$75,Technique!$C$64:$C$75)=1),1,0)</calculatedColumnFormula>
    </tableColumn>
    <tableColumn id="49" xr3:uid="{09525FB9-3AA9-4C59-9758-5D1340D96191}" name="8" dataDxfId="630">
      <calculatedColumnFormula>IF(AND('ℹ️Informations clients'!$S11="oui",_xlfn.XLOOKUP($AF$3,Technique!$B$115:$B$126,Technique!$C$115:$C$126)=1),1,0)</calculatedColumnFormula>
    </tableColumn>
    <tableColumn id="57" xr3:uid="{1F8F32D9-9E25-42E8-B731-19FB9D3BE6BA}" name="9" dataDxfId="629">
      <calculatedColumnFormula>IF(AND('ℹ️Informations clients'!T11="oui",_xlfn.XLOOKUP($AF$3,Technique!$B$97:$B$108,Technique!$C$97:$C$108)=1),1,0)</calculatedColumnFormula>
    </tableColumn>
    <tableColumn id="16" xr3:uid="{4110BEC9-0C5E-459A-8577-A671F8986DA5}" name="10" dataDxfId="628"/>
    <tableColumn id="19" xr3:uid="{4F3633B6-0287-45EE-8D0D-C4D2B2EEBF8A}" name="11" dataDxfId="62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83FCA9C-387D-4BF2-8A12-3BCFC8CA9BF6}" name="Janvier29" displayName="Janvier29" ref="A12:AM42" totalsRowShown="0" headerRowDxfId="626" dataDxfId="625">
  <autoFilter ref="A12:AM42" xr:uid="{083FCA9C-387D-4BF2-8A12-3BCFC8CA9BF6}"/>
  <tableColumns count="39">
    <tableColumn id="39" xr3:uid="{883A632F-E84D-4A98-BD3D-BDB98AAA214A}" name="Colonne9" dataDxfId="624"/>
    <tableColumn id="7" xr3:uid="{171EB886-929F-4283-992B-C740081F0ADF}" name="Colonne92" dataDxfId="623"/>
    <tableColumn id="40" xr3:uid="{BE0D5317-553A-4E51-A9A5-340F88C41502}" name="Colonne10" dataDxfId="622"/>
    <tableColumn id="41" xr3:uid="{2991DEEB-FE29-4BD4-B82F-41CEBAB96DC4}" name="CDE CLT" dataDxfId="621">
      <calculatedColumnFormula>IF(ISBLANK('ℹ️Informations clients'!B11),0,'ℹ️Informations clients'!B11)</calculatedColumnFormula>
    </tableColumn>
    <tableColumn id="42" xr3:uid="{7EBE42AB-F665-4230-BB6A-5AA177B4F6C2}" name="Forme" dataDxfId="620">
      <calculatedColumnFormula>IF(ISBLANK('ℹ️Informations clients'!D11),0,'ℹ️Informations clients'!D11)</calculatedColumnFormula>
    </tableColumn>
    <tableColumn id="43" xr3:uid="{44C32AD3-36A8-4B0F-A82C-C9CA15217F93}" name="Coll 1" dataDxfId="619">
      <calculatedColumnFormula>IF(ISBLANK('ℹ️Informations clients'!G11),0,'ℹ️Informations clients'!G11)</calculatedColumnFormula>
    </tableColumn>
    <tableColumn id="44" xr3:uid="{4BDFFB7B-142B-4011-8447-488AFCE278CA}" name="Tranche de salariés" dataDxfId="618">
      <calculatedColumnFormula>IF(ISBLANK('ℹ️Informations clients'!I11),0,'ℹ️Informations clients'!I11)</calculatedColumnFormula>
    </tableColumn>
    <tableColumn id="45" xr3:uid="{BAA31412-16B7-44CE-9209-48EF523F9270}" name="Date de clôture" dataDxfId="617">
      <calculatedColumnFormula>IF(ISBLANK('ℹ️Informations clients'!J11),0,'ℹ️Informations clients'!J11)</calculatedColumnFormula>
    </tableColumn>
    <tableColumn id="8" xr3:uid="{DFBBBEB5-4F25-40FB-805C-EF44C7F91222}" name="Colonne2" dataDxfId="616"/>
    <tableColumn id="46" xr3:uid="{FCE026DB-ED24-46CF-B2FB-3336235A4D36}" name="Colonne11" dataDxfId="615"/>
    <tableColumn id="47" xr3:uid="{1864ECFD-7B65-484D-8936-E48B7CF11A92}" name="Colonne12" dataDxfId="614"/>
    <tableColumn id="48" xr3:uid="{30AA72FC-AEBA-46A6-B8C3-98F689217614}" name="Colonne13" dataDxfId="613"/>
    <tableColumn id="1" xr3:uid="{2A6A1A03-DE0E-4DB7-A909-6990CF9B98E5}" name="Etablissement de la paie" dataDxfId="612"/>
    <tableColumn id="2" xr3:uid="{466432E1-7C28-45A3-96F3-DE8B5633A1D1}" name="Déclarations sociales" dataDxfId="611"/>
    <tableColumn id="17" xr3:uid="{4243C567-7DA8-4479-B914-ABB8F7D95491}" name="Date max DSN" dataDxfId="610">
      <calculatedColumnFormula>IF(OR(ISBLANK($G13),$G13="",$G13=0,$G13="-"),0,IF($G13="Plus de 50 salariés",DATE(annee,$AF$3,5),DATE(annee,$AF$3,15)))</calculatedColumnFormula>
    </tableColumn>
    <tableColumn id="3" xr3:uid="{424231AD-1CD9-4D33-BBCF-B1DF1B199E44}" name="Colonne1" dataDxfId="609"/>
    <tableColumn id="4" xr3:uid="{86C0C037-CF35-4217-A3EE-F68BF307853D}" name="Taxe sur les salaires" dataDxfId="608"/>
    <tableColumn id="12" xr3:uid="{D3192FF7-F1AC-4575-9D98-8130D89DA57F}" name="Déclaration et solde de la taxe d’apprentissage " dataDxfId="607"/>
    <tableColumn id="10" xr3:uid="{67DEFD11-BA5C-453D-85F1-9C506BD43F4B}" name="Déclaration annuelle obligatoire d’emploi des travailleurs handicapés" dataDxfId="606"/>
    <tableColumn id="11" xr3:uid="{AB537779-A1BB-4991-A3F7-C6834D2A6E5E}" name="Déclaration annuelle d’effectifs" dataDxfId="605"/>
    <tableColumn id="14" xr3:uid="{C1D38AE1-54C8-4390-AC8C-F7A7E0D66556}" name="Participation des employeurs à l’effort de construction" dataDxfId="604"/>
    <tableColumn id="6" xr3:uid="{0A43C25D-4D65-446C-B4DA-CACAA33C0B96}" name="Calcul et publication de l_index de l_égalité femmes/hommes" dataDxfId="603"/>
    <tableColumn id="18" xr3:uid="{1DE436F2-C9D3-4767-9147-D498DC4E602E}" name="Échéance nouvelle 1 " dataDxfId="602"/>
    <tableColumn id="20" xr3:uid="{08DB0FF6-9C68-40E1-9066-E4C57B0BDBEE}" name="Échéance nouvelle 2" dataDxfId="601"/>
    <tableColumn id="22" xr3:uid="{4A54499C-7381-4E7C-8729-27E4C8787A00}" name="Colonne3" dataDxfId="600"/>
    <tableColumn id="21" xr3:uid="{1960265D-A48B-424C-81EE-FBBBDD1061D1}" name="Colonne4" dataDxfId="599"/>
    <tableColumn id="23" xr3:uid="{B6E1C128-8F95-4130-8E24-84AA977E1699}" name="Colonne8" dataDxfId="598"/>
    <tableColumn id="24" xr3:uid="{0C90874F-E04C-4859-91F4-7F9E20AA43AC}" name="1" dataDxfId="597">
      <calculatedColumnFormula>IF('ℹ️Informations clients'!L11="oui",1,0)</calculatedColumnFormula>
    </tableColumn>
    <tableColumn id="25" xr3:uid="{181D791E-A482-4B0C-9DF7-298BBF9EC3BC}" name="2" dataDxfId="596">
      <calculatedColumnFormula>IF('ℹ️Informations clients'!M11="oui",1,0)</calculatedColumnFormula>
    </tableColumn>
    <tableColumn id="15" xr3:uid="{35DCE330-E700-4D97-9008-B8615B64513D}" name="0" dataDxfId="595">
      <calculatedColumnFormula>AD12</calculatedColumnFormula>
    </tableColumn>
    <tableColumn id="9" xr3:uid="{8D716217-14F0-481E-A98C-3EFF4E18659D}" name="Annuelles =&gt;" dataDxfId="594"/>
    <tableColumn id="27" xr3:uid="{D0CE2A08-BEAE-48A0-B00C-E818445334FE}" name="3" dataDxfId="593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A0822701-DB2E-47EA-984B-C919B61013FC}" name="4" dataDxfId="592">
      <calculatedColumnFormula>IF(AND('ℹ️Informations clients'!$P11="oui",_xlfn.XLOOKUP($AF$3,Technique!$B$47:$B$58,Technique!$C$47:$C$58)=1),1,0)</calculatedColumnFormula>
    </tableColumn>
    <tableColumn id="33" xr3:uid="{2003BE52-0E91-4F0B-B1F0-550FC0F7B621}" name="5" dataDxfId="591">
      <calculatedColumnFormula>IF(AND('ℹ️Informations clients'!$P11="oui",_xlfn.XLOOKUP($AF$3,Technique!$B$47:$B$58,Technique!$C$47:$C$58)=1),1,0)</calculatedColumnFormula>
    </tableColumn>
    <tableColumn id="35" xr3:uid="{D67D00E5-A73C-47D9-BB74-48488CA6DF09}" name="6" dataDxfId="590">
      <calculatedColumnFormula>IF(AND('ℹ️Informations clients'!$R11="oui",_xlfn.XLOOKUP($AF$3,Technique!$B$64:$B$75,Technique!$C$64:$C$75)=1),1,0)</calculatedColumnFormula>
    </tableColumn>
    <tableColumn id="49" xr3:uid="{4EA55681-27EC-4587-A844-BFB7FB2C6D06}" name="8" dataDxfId="589">
      <calculatedColumnFormula>IF(AND('ℹ️Informations clients'!$S11="oui",_xlfn.XLOOKUP($AF$3,Technique!$B$115:$B$126,Technique!$C$115:$C$126)=1),1,0)</calculatedColumnFormula>
    </tableColumn>
    <tableColumn id="57" xr3:uid="{D46035F2-C319-4523-92F1-6C85B9C6E24F}" name="9" dataDxfId="588">
      <calculatedColumnFormula>IF(AND('ℹ️Informations clients'!T11="oui",_xlfn.XLOOKUP($AF$3,Technique!$B$97:$B$108,Technique!$C$97:$C$108)=1),1,0)</calculatedColumnFormula>
    </tableColumn>
    <tableColumn id="16" xr3:uid="{5AE56FEC-0D5D-4E0C-8B7C-5302FBB6FA42}" name="10" dataDxfId="587"/>
    <tableColumn id="19" xr3:uid="{6567B962-7D0E-4E18-9733-A6C5A1669479}" name="11" dataDxfId="58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4384A0B-247F-418E-BE02-E9010EDBC798}" name="Janvier30" displayName="Janvier30" ref="A12:AM42" totalsRowShown="0" headerRowDxfId="585" dataDxfId="584">
  <autoFilter ref="A12:AM42" xr:uid="{E4384A0B-247F-418E-BE02-E9010EDBC798}"/>
  <tableColumns count="39">
    <tableColumn id="39" xr3:uid="{5476C1D6-2121-49F9-B770-6206A96DC93D}" name="Colonne9" dataDxfId="583"/>
    <tableColumn id="7" xr3:uid="{9905C778-C563-4D3E-9082-AF811CC1D00D}" name="Colonne92" dataDxfId="582"/>
    <tableColumn id="40" xr3:uid="{BC9F913B-DA1D-47DF-9EC4-5C2E5C7FEF85}" name="Colonne10" dataDxfId="581"/>
    <tableColumn id="41" xr3:uid="{AC3E7F1B-D4B4-49AE-B059-0A0C5A0E9B32}" name="CDE CLT" dataDxfId="580">
      <calculatedColumnFormula>IF(ISBLANK('ℹ️Informations clients'!B11),0,'ℹ️Informations clients'!B11)</calculatedColumnFormula>
    </tableColumn>
    <tableColumn id="42" xr3:uid="{11CCFE08-1C1A-4FC4-AC10-E6D0422EFF08}" name="Forme" dataDxfId="579">
      <calculatedColumnFormula>IF(ISBLANK('ℹ️Informations clients'!D11),0,'ℹ️Informations clients'!D11)</calculatedColumnFormula>
    </tableColumn>
    <tableColumn id="43" xr3:uid="{3C33F42E-2ACD-4D6D-8DE4-7D3C079A2D62}" name="Coll 1" dataDxfId="578">
      <calculatedColumnFormula>IF(ISBLANK('ℹ️Informations clients'!G11),0,'ℹ️Informations clients'!G11)</calculatedColumnFormula>
    </tableColumn>
    <tableColumn id="44" xr3:uid="{3AFF5B77-27CC-479A-922D-94D5DC6541B1}" name="Tranche de salariés" dataDxfId="577">
      <calculatedColumnFormula>IF(ISBLANK('ℹ️Informations clients'!I11),0,'ℹ️Informations clients'!I11)</calculatedColumnFormula>
    </tableColumn>
    <tableColumn id="45" xr3:uid="{086067B4-18AD-48A6-AD24-F5BF1956C423}" name="Date de clôture" dataDxfId="576">
      <calculatedColumnFormula>IF(ISBLANK('ℹ️Informations clients'!J11),0,'ℹ️Informations clients'!J11)</calculatedColumnFormula>
    </tableColumn>
    <tableColumn id="8" xr3:uid="{F7881AD1-194A-45C4-94BF-E757D7F63B40}" name="Colonne2" dataDxfId="575"/>
    <tableColumn id="46" xr3:uid="{EE534BA0-D1C1-4524-8466-2CF68DABA394}" name="Colonne11" dataDxfId="574"/>
    <tableColumn id="47" xr3:uid="{34B61CB0-D815-4707-B0A7-180544884B92}" name="Colonne12" dataDxfId="573"/>
    <tableColumn id="48" xr3:uid="{AFB8C388-926F-458D-AD60-51AD427CE2D1}" name="Colonne13" dataDxfId="572"/>
    <tableColumn id="1" xr3:uid="{D51336E2-3F5E-4EAB-BA54-DD46A8541B97}" name="Etablissement de la paie" dataDxfId="571"/>
    <tableColumn id="2" xr3:uid="{EBE45E28-7A7E-410B-831B-C2F06D2ADBE5}" name="Déclarations sociales" dataDxfId="570"/>
    <tableColumn id="17" xr3:uid="{D8CAAB31-F2A7-4B4B-BDD7-C4C546DCB949}" name="Date max DSN" dataDxfId="569">
      <calculatedColumnFormula>IF(OR(ISBLANK($G13),$G13="",$G13=0,$G13="-"),0,IF($G13="Plus de 50 salariés",DATE(annee,$AF$3,5),DATE(annee,$AF$3,15)))</calculatedColumnFormula>
    </tableColumn>
    <tableColumn id="3" xr3:uid="{6DC9118B-933D-4049-A656-987581FA1B92}" name="Colonne1" dataDxfId="568"/>
    <tableColumn id="4" xr3:uid="{315649F1-9354-4277-8C19-7238D25244EB}" name="Taxe sur les salaires" dataDxfId="567"/>
    <tableColumn id="12" xr3:uid="{7914A73F-A0D0-477A-BC08-7E326C7608A1}" name="Déclaration et solde de la taxe d’apprentissage " dataDxfId="566"/>
    <tableColumn id="10" xr3:uid="{E5639A71-A2EC-4EF0-AB60-C77D77F1058C}" name="Déclaration annuelle obligatoire d’emploi des travailleurs handicapés" dataDxfId="565"/>
    <tableColumn id="11" xr3:uid="{7EC629C5-0A53-4E3C-809B-3D2E3A17275C}" name="Déclaration annuelle d’effectifs" dataDxfId="564"/>
    <tableColumn id="14" xr3:uid="{85155EFB-7921-4256-8324-20247B5DB0A9}" name="Participation des employeurs à l’effort de construction" dataDxfId="563"/>
    <tableColumn id="6" xr3:uid="{1DD85E50-742D-4A80-8F94-0B5124DA6233}" name="Calcul et publication de l_index de l_égalité femmes/hommes" dataDxfId="562"/>
    <tableColumn id="18" xr3:uid="{D6E88F18-4417-4A8D-930F-9730A26415D4}" name="Échéance nouvelle 1 " dataDxfId="561"/>
    <tableColumn id="20" xr3:uid="{C0C2040C-BA21-4333-AFFB-49CC75B511A4}" name="Échéance nouvelle 2" dataDxfId="560"/>
    <tableColumn id="22" xr3:uid="{135CAFA0-95CB-43CC-AA8E-AD2154306181}" name="Colonne3" dataDxfId="559"/>
    <tableColumn id="21" xr3:uid="{8E557502-B5A0-4E0E-9B0A-AE8A6A952783}" name="Colonne4" dataDxfId="558"/>
    <tableColumn id="23" xr3:uid="{B7C349F0-DD3B-4E39-AF20-74D2C8498B7B}" name="Colonne8" dataDxfId="557"/>
    <tableColumn id="24" xr3:uid="{985430DD-099B-4E4C-B34B-B5512AD4F86E}" name="1" dataDxfId="556">
      <calculatedColumnFormula>IF('ℹ️Informations clients'!L11="oui",1,0)</calculatedColumnFormula>
    </tableColumn>
    <tableColumn id="25" xr3:uid="{5E497CDA-62D9-41A1-9D32-B0559AF3EEFF}" name="2" dataDxfId="555">
      <calculatedColumnFormula>IF('ℹ️Informations clients'!M11="oui",1,0)</calculatedColumnFormula>
    </tableColumn>
    <tableColumn id="15" xr3:uid="{025137AB-6A59-4100-96D4-2D5BEF8B8A6C}" name="0" dataDxfId="554">
      <calculatedColumnFormula>AD12</calculatedColumnFormula>
    </tableColumn>
    <tableColumn id="9" xr3:uid="{466DC2FF-8F1F-4C48-A2FA-2F984D71213F}" name="Annuelles =&gt;" dataDxfId="553"/>
    <tableColumn id="27" xr3:uid="{4C02AB90-9D96-4AAF-96A5-EC08A41B6F0D}" name="3" dataDxfId="552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A780D896-305F-4C21-A581-D4A724312448}" name="4" dataDxfId="551">
      <calculatedColumnFormula>IF(AND('ℹ️Informations clients'!$P11="oui",_xlfn.XLOOKUP($AF$3,Technique!$B$47:$B$58,Technique!$C$47:$C$58)=1),1,0)</calculatedColumnFormula>
    </tableColumn>
    <tableColumn id="33" xr3:uid="{503BE50A-B8ED-42EF-AE0F-CF2B0BD3536F}" name="5" dataDxfId="550">
      <calculatedColumnFormula>IF(AND('ℹ️Informations clients'!$P11="oui",_xlfn.XLOOKUP($AF$3,Technique!$B$47:$B$58,Technique!$C$47:$C$58)=1),1,0)</calculatedColumnFormula>
    </tableColumn>
    <tableColumn id="35" xr3:uid="{331C77EB-DF85-49AE-9970-4AC9E0CE6434}" name="6" dataDxfId="549">
      <calculatedColumnFormula>IF(AND('ℹ️Informations clients'!$R11="oui",_xlfn.XLOOKUP($AF$3,Technique!$B$64:$B$75,Technique!$C$64:$C$75)=1),1,0)</calculatedColumnFormula>
    </tableColumn>
    <tableColumn id="49" xr3:uid="{937AE442-BA2D-452D-A97A-1141D8096C06}" name="8" dataDxfId="548">
      <calculatedColumnFormula>IF(AND('ℹ️Informations clients'!$S11="oui",_xlfn.XLOOKUP($AF$3,Technique!$B$115:$B$126,Technique!$C$115:$C$126)=1),1,0)</calculatedColumnFormula>
    </tableColumn>
    <tableColumn id="57" xr3:uid="{4F91B478-0B02-4203-B9FE-033D332E3E0E}" name="9" dataDxfId="547">
      <calculatedColumnFormula>IF(AND('ℹ️Informations clients'!T11="oui",_xlfn.XLOOKUP($AF$3,Technique!$B$97:$B$108,Technique!$C$97:$C$108)=1),1,0)</calculatedColumnFormula>
    </tableColumn>
    <tableColumn id="16" xr3:uid="{8542E259-662E-4EF6-82D8-9DD5AD7D5AD1}" name="10" dataDxfId="546"/>
    <tableColumn id="19" xr3:uid="{09308DE5-DBAB-4CDF-A21F-736325E9411E}" name="11" dataDxfId="54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52B2B45-D620-4529-8B22-622838B6E139}" name="Janvier31" displayName="Janvier31" ref="A12:AM42" totalsRowShown="0" headerRowDxfId="544" dataDxfId="543">
  <autoFilter ref="A12:AM42" xr:uid="{A52B2B45-D620-4529-8B22-622838B6E139}"/>
  <tableColumns count="39">
    <tableColumn id="39" xr3:uid="{C70FFE54-ED52-496B-922C-67073711AD13}" name="Colonne9" dataDxfId="542"/>
    <tableColumn id="7" xr3:uid="{4EAF67A2-C049-4763-978A-07132EE0036D}" name="Colonne92" dataDxfId="541"/>
    <tableColumn id="40" xr3:uid="{4EE7A851-6821-492F-93D8-FF9AAE114511}" name="Colonne10" dataDxfId="540"/>
    <tableColumn id="41" xr3:uid="{8A155DF6-744A-4832-B3F0-4DF84EFCF7BD}" name="CDE CLT" dataDxfId="539">
      <calculatedColumnFormula>IF(ISBLANK('ℹ️Informations clients'!B11),0,'ℹ️Informations clients'!B11)</calculatedColumnFormula>
    </tableColumn>
    <tableColumn id="42" xr3:uid="{ED8EC67A-BF42-48F4-9C5C-FD78476CE223}" name="Forme" dataDxfId="538">
      <calculatedColumnFormula>IF(ISBLANK('ℹ️Informations clients'!D11),0,'ℹ️Informations clients'!D11)</calculatedColumnFormula>
    </tableColumn>
    <tableColumn id="43" xr3:uid="{6936DA99-84CA-4816-9317-D44E4BD1B6EA}" name="Coll 1" dataDxfId="537">
      <calculatedColumnFormula>IF(ISBLANK('ℹ️Informations clients'!G11),0,'ℹ️Informations clients'!G11)</calculatedColumnFormula>
    </tableColumn>
    <tableColumn id="44" xr3:uid="{8D1A0A98-DD15-42D5-9F4D-6C647BB5D216}" name="Tranche de salariés" dataDxfId="536">
      <calculatedColumnFormula>IF(ISBLANK('ℹ️Informations clients'!I11),0,'ℹ️Informations clients'!I11)</calculatedColumnFormula>
    </tableColumn>
    <tableColumn id="45" xr3:uid="{1CD17E33-FF0F-4E81-9D1B-91CD1A032229}" name="Date de clôture" dataDxfId="535">
      <calculatedColumnFormula>IF(ISBLANK('ℹ️Informations clients'!J11),0,'ℹ️Informations clients'!J11)</calculatedColumnFormula>
    </tableColumn>
    <tableColumn id="8" xr3:uid="{3B639CB6-F4EA-47D5-B33D-42318264B6CA}" name="Colonne2" dataDxfId="534"/>
    <tableColumn id="46" xr3:uid="{3BC7A10A-163D-4FDA-B9ED-D44F676705CC}" name="Colonne11" dataDxfId="533"/>
    <tableColumn id="47" xr3:uid="{88F0C4EC-C9F6-48FD-A81B-0DBFC71C3899}" name="Colonne12" dataDxfId="532"/>
    <tableColumn id="48" xr3:uid="{3EF5272C-4360-4E36-A9F5-C1CC1768E42E}" name="Colonne13" dataDxfId="531"/>
    <tableColumn id="1" xr3:uid="{10382F52-011E-4E1F-ACD7-95B6AFE4D2B4}" name="Etablissement de la paie" dataDxfId="530"/>
    <tableColumn id="2" xr3:uid="{DEBD27E2-97C6-44C3-BC6F-F7B0504FE62E}" name="Déclarations sociales" dataDxfId="529"/>
    <tableColumn id="17" xr3:uid="{F3B32A85-46E4-4DF2-A5FF-0CA0612FA82E}" name="Date max DSN" dataDxfId="528">
      <calculatedColumnFormula>IF(OR(ISBLANK($G13),$G13="",$G13=0,$G13="-"),0,IF($G13="Plus de 50 salariés",DATE(annee,$AF$3,5),DATE(annee,$AF$3,15)))</calculatedColumnFormula>
    </tableColumn>
    <tableColumn id="3" xr3:uid="{6ACCCCD0-03C0-47DD-B792-8A990E50ACA2}" name="Colonne1" dataDxfId="527"/>
    <tableColumn id="4" xr3:uid="{733509EA-5675-4DBD-8EA5-5F7A4AED16D0}" name="Taxe sur les salaires" dataDxfId="526"/>
    <tableColumn id="12" xr3:uid="{0BBB5CED-E51D-495E-A190-3F2533538CB6}" name="Déclaration et solde de la taxe d’apprentissage " dataDxfId="525"/>
    <tableColumn id="10" xr3:uid="{6A7F35F9-8B6A-4F42-838C-516845646F91}" name="Déclaration annuelle obligatoire d’emploi des travailleurs handicapés" dataDxfId="524"/>
    <tableColumn id="11" xr3:uid="{BE545F36-F9BF-410C-830C-805F547C9240}" name="Déclaration annuelle d’effectifs" dataDxfId="523"/>
    <tableColumn id="14" xr3:uid="{79F33430-E3C0-45D8-B7AF-3FABFAA72118}" name="Participation des employeurs à l’effort de construction" dataDxfId="522"/>
    <tableColumn id="6" xr3:uid="{F62B4524-1C0B-4A78-9375-01BF956F7766}" name="Calcul et publication de l_index de l_égalité femmes/hommes" dataDxfId="521"/>
    <tableColumn id="18" xr3:uid="{F40F9000-24DC-42E2-8F33-FCAB1F4A7FA8}" name="Échéance nouvelle 1 " dataDxfId="520"/>
    <tableColumn id="20" xr3:uid="{8F68A285-6E89-4B10-B8D3-51646D2ECEEE}" name="Échéance nouvelle 2" dataDxfId="519"/>
    <tableColumn id="22" xr3:uid="{D1DC0CBF-0F69-4A3C-B809-B1FA7C6210AF}" name="Colonne3" dataDxfId="518"/>
    <tableColumn id="21" xr3:uid="{6ADF3E9D-979D-4F0C-B922-A57222779149}" name="Colonne4" dataDxfId="517"/>
    <tableColumn id="23" xr3:uid="{E095E4FA-9FAA-4A42-8C4E-0A7518289D44}" name="Colonne8" dataDxfId="516"/>
    <tableColumn id="24" xr3:uid="{96BB4011-D6FF-472F-B2B9-167F2FD72E5A}" name="1" dataDxfId="515">
      <calculatedColumnFormula>IF('ℹ️Informations clients'!L11="oui",1,0)</calculatedColumnFormula>
    </tableColumn>
    <tableColumn id="25" xr3:uid="{B1809817-BF23-4521-A354-ADEE95427072}" name="2" dataDxfId="514">
      <calculatedColumnFormula>IF('ℹ️Informations clients'!M11="oui",1,0)</calculatedColumnFormula>
    </tableColumn>
    <tableColumn id="15" xr3:uid="{1F2012A3-8EAF-4B37-B15C-B3D5EB905113}" name="0" dataDxfId="513">
      <calculatedColumnFormula>AD12</calculatedColumnFormula>
    </tableColumn>
    <tableColumn id="9" xr3:uid="{3423E588-D772-4C3B-847F-7F4A1134BE11}" name="Annuelles =&gt;" dataDxfId="512"/>
    <tableColumn id="27" xr3:uid="{B0DC181B-10AE-4141-BC56-509C2F308DBA}" name="3" dataDxfId="511">
      <calculatedColumnFormula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calculatedColumnFormula>
    </tableColumn>
    <tableColumn id="51" xr3:uid="{B31FC9D6-E480-4DC0-80D5-A57BDBF8AAA2}" name="4" dataDxfId="510">
      <calculatedColumnFormula>IF(AND('ℹ️Informations clients'!$P11="oui",_xlfn.XLOOKUP($AF$3,Technique!$B$47:$B$58,Technique!$C$47:$C$58)=1),1,0)</calculatedColumnFormula>
    </tableColumn>
    <tableColumn id="33" xr3:uid="{E20B83C2-AFE7-440D-A1D5-6E7F8A7F21E2}" name="5" dataDxfId="509">
      <calculatedColumnFormula>IF(AND('ℹ️Informations clients'!$P11="oui",_xlfn.XLOOKUP($AF$3,Technique!$B$47:$B$58,Technique!$C$47:$C$58)=1),1,0)</calculatedColumnFormula>
    </tableColumn>
    <tableColumn id="35" xr3:uid="{3692C931-9317-4D04-8537-8489CA281B72}" name="6" dataDxfId="508">
      <calculatedColumnFormula>IF(AND('ℹ️Informations clients'!$R11="oui",_xlfn.XLOOKUP($AF$3,Technique!$B$64:$B$75,Technique!$C$64:$C$75)=1),1,0)</calculatedColumnFormula>
    </tableColumn>
    <tableColumn id="49" xr3:uid="{708C667C-EF10-43AD-BFBA-05709CB3D76D}" name="8" dataDxfId="507">
      <calculatedColumnFormula>IF(AND('ℹ️Informations clients'!$S11="oui",_xlfn.XLOOKUP($AF$3,Technique!$B$115:$B$126,Technique!$C$115:$C$126)=1),1,0)</calculatedColumnFormula>
    </tableColumn>
    <tableColumn id="57" xr3:uid="{C7693AF1-0A43-4019-9B28-E2F1D27F67B0}" name="9" dataDxfId="506">
      <calculatedColumnFormula>IF(AND('ℹ️Informations clients'!T11="oui",_xlfn.XLOOKUP($AF$3,Technique!$B$97:$B$108,Technique!$C$97:$C$108)=1),1,0)</calculatedColumnFormula>
    </tableColumn>
    <tableColumn id="16" xr3:uid="{41421C6A-0E5B-48B1-BC65-6DFF235C38DC}" name="10" dataDxfId="505"/>
    <tableColumn id="19" xr3:uid="{F8BCE38E-47BA-41A2-8FC8-FE1DC3D6338C}" name="11" dataDxfId="50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CRO-CRCC">
  <a:themeElements>
    <a:clrScheme name="CRO">
      <a:dk1>
        <a:srgbClr val="016479"/>
      </a:dk1>
      <a:lt1>
        <a:sysClr val="window" lastClr="FFFFFF"/>
      </a:lt1>
      <a:dk2>
        <a:srgbClr val="FF2B44"/>
      </a:dk2>
      <a:lt2>
        <a:srgbClr val="CFCFCF"/>
      </a:lt2>
      <a:accent1>
        <a:srgbClr val="F44455"/>
      </a:accent1>
      <a:accent2>
        <a:srgbClr val="635DA5"/>
      </a:accent2>
      <a:accent3>
        <a:srgbClr val="3AB0AB"/>
      </a:accent3>
      <a:accent4>
        <a:srgbClr val="8064A2"/>
      </a:accent4>
      <a:accent5>
        <a:srgbClr val="FFF9BF"/>
      </a:accent5>
      <a:accent6>
        <a:srgbClr val="F79646"/>
      </a:accent6>
      <a:hlink>
        <a:srgbClr val="0000FF"/>
      </a:hlink>
      <a:folHlink>
        <a:srgbClr val="800080"/>
      </a:folHlink>
    </a:clrScheme>
    <a:fontScheme name="CRO-CRCC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GridLines="0" showRowColHeaders="0" tabSelected="1" workbookViewId="0">
      <selection activeCell="C5" sqref="C5:G5"/>
    </sheetView>
  </sheetViews>
  <sheetFormatPr baseColWidth="10" defaultColWidth="0" defaultRowHeight="15" zeroHeight="1" x14ac:dyDescent="0.25"/>
  <cols>
    <col min="1" max="1" width="39.5703125" style="239" customWidth="1"/>
    <col min="2" max="2" width="10.7109375" customWidth="1"/>
    <col min="3" max="3" width="11.42578125" customWidth="1"/>
    <col min="4" max="4" width="15.140625" customWidth="1"/>
    <col min="5" max="5" width="3.85546875" customWidth="1"/>
    <col min="6" max="7" width="11.42578125" customWidth="1"/>
    <col min="8" max="8" width="10.7109375" customWidth="1"/>
    <col min="9" max="9" width="11.42578125" customWidth="1"/>
    <col min="10" max="10" width="10.7109375" customWidth="1"/>
    <col min="11" max="16384" width="11.42578125" hidden="1"/>
  </cols>
  <sheetData>
    <row r="1" spans="3:9" x14ac:dyDescent="0.25"/>
    <row r="2" spans="3:9" x14ac:dyDescent="0.25"/>
    <row r="3" spans="3:9" ht="18.75" customHeight="1" x14ac:dyDescent="0.25">
      <c r="C3" s="214" t="s">
        <v>88</v>
      </c>
      <c r="D3" s="214"/>
      <c r="E3" s="214"/>
      <c r="F3" s="214"/>
      <c r="G3" s="214"/>
      <c r="H3" s="214"/>
      <c r="I3" s="214"/>
    </row>
    <row r="4" spans="3:9" x14ac:dyDescent="0.25"/>
    <row r="5" spans="3:9" x14ac:dyDescent="0.25">
      <c r="C5" s="219" t="s">
        <v>71</v>
      </c>
      <c r="D5" s="219"/>
      <c r="E5" s="219"/>
      <c r="F5" s="219"/>
      <c r="G5" s="219"/>
      <c r="H5" s="24"/>
      <c r="I5" s="24"/>
    </row>
    <row r="6" spans="3:9" x14ac:dyDescent="0.25"/>
    <row r="7" spans="3:9" x14ac:dyDescent="0.25">
      <c r="C7" s="125" t="s">
        <v>54</v>
      </c>
      <c r="D7" s="126"/>
      <c r="E7" s="126"/>
      <c r="F7" s="126"/>
      <c r="G7" s="126"/>
      <c r="H7" s="126"/>
      <c r="I7" s="126"/>
    </row>
    <row r="8" spans="3:9" ht="27.75" customHeight="1" x14ac:dyDescent="0.25">
      <c r="C8" s="215" t="s">
        <v>89</v>
      </c>
      <c r="D8" s="215"/>
      <c r="E8" s="215"/>
      <c r="F8" s="215"/>
      <c r="G8" s="215"/>
      <c r="H8" s="215"/>
      <c r="I8" s="215"/>
    </row>
    <row r="9" spans="3:9" x14ac:dyDescent="0.25"/>
    <row r="10" spans="3:9" x14ac:dyDescent="0.25">
      <c r="C10" s="125" t="s">
        <v>60</v>
      </c>
      <c r="D10" s="126"/>
      <c r="E10" s="126"/>
      <c r="F10" s="126"/>
      <c r="G10" s="126"/>
      <c r="H10" s="126"/>
      <c r="I10" s="126"/>
    </row>
    <row r="11" spans="3:9" x14ac:dyDescent="0.25">
      <c r="C11" s="184" t="s">
        <v>55</v>
      </c>
      <c r="D11" s="185"/>
      <c r="E11" s="185"/>
      <c r="F11" s="185"/>
      <c r="G11" s="185"/>
    </row>
    <row r="12" spans="3:9" ht="15" customHeight="1" x14ac:dyDescent="0.25">
      <c r="C12" s="25"/>
      <c r="D12" s="26"/>
      <c r="E12" s="27"/>
      <c r="F12" s="27"/>
      <c r="G12" s="27"/>
      <c r="H12" s="28"/>
      <c r="I12" s="28"/>
    </row>
    <row r="13" spans="3:9" ht="15" customHeight="1" x14ac:dyDescent="0.25">
      <c r="C13" s="25"/>
      <c r="D13" s="26"/>
      <c r="E13" s="27"/>
      <c r="F13" s="27"/>
      <c r="G13" s="27"/>
      <c r="H13" s="28"/>
      <c r="I13" s="28"/>
    </row>
    <row r="14" spans="3:9" ht="15" customHeight="1" x14ac:dyDescent="0.25">
      <c r="C14" s="25"/>
      <c r="D14" s="26"/>
      <c r="E14" s="27"/>
      <c r="F14" s="27"/>
      <c r="G14" s="27"/>
      <c r="H14" s="28"/>
      <c r="I14" s="28"/>
    </row>
    <row r="15" spans="3:9" ht="15" customHeight="1" x14ac:dyDescent="0.25">
      <c r="C15" s="25"/>
      <c r="D15" s="26"/>
      <c r="E15" s="27"/>
      <c r="F15" s="27"/>
      <c r="G15" s="27"/>
      <c r="H15" s="28"/>
      <c r="I15" s="28"/>
    </row>
    <row r="16" spans="3:9" ht="32.25" customHeight="1" x14ac:dyDescent="0.25">
      <c r="C16" s="217" t="s">
        <v>73</v>
      </c>
      <c r="D16" s="217"/>
      <c r="E16" s="217"/>
      <c r="F16" s="217"/>
      <c r="G16" s="217"/>
      <c r="H16" s="217"/>
      <c r="I16" s="217"/>
    </row>
    <row r="17" spans="3:10" ht="15" customHeight="1" x14ac:dyDescent="0.25">
      <c r="C17" s="27"/>
      <c r="D17" s="29"/>
      <c r="E17" s="27"/>
      <c r="F17" s="27"/>
      <c r="G17" s="27"/>
      <c r="H17" s="28"/>
      <c r="I17" s="28"/>
    </row>
    <row r="18" spans="3:10" x14ac:dyDescent="0.25">
      <c r="C18" s="127" t="s">
        <v>31</v>
      </c>
      <c r="D18" s="128"/>
      <c r="E18" s="128"/>
      <c r="F18" s="128"/>
      <c r="G18" s="128"/>
      <c r="H18" s="126"/>
      <c r="I18" s="126"/>
    </row>
    <row r="19" spans="3:10" ht="15" customHeight="1" x14ac:dyDescent="0.25">
      <c r="C19" s="213" t="s">
        <v>59</v>
      </c>
      <c r="D19" s="213"/>
      <c r="E19" s="213"/>
      <c r="F19" s="213"/>
      <c r="G19" s="213"/>
      <c r="H19" s="213"/>
      <c r="I19" s="213"/>
    </row>
    <row r="20" spans="3:10" ht="32.25" customHeight="1" x14ac:dyDescent="0.25">
      <c r="C20" s="213" t="s">
        <v>148</v>
      </c>
      <c r="D20" s="213"/>
      <c r="E20" s="213"/>
      <c r="F20" s="213"/>
      <c r="G20" s="213"/>
      <c r="H20" s="213"/>
      <c r="I20" s="213"/>
    </row>
    <row r="21" spans="3:10" ht="9.9499999999999993" customHeight="1" x14ac:dyDescent="0.25">
      <c r="C21" s="186"/>
      <c r="D21" s="187"/>
      <c r="E21" s="187"/>
      <c r="F21" s="187"/>
      <c r="G21" s="187"/>
      <c r="H21" s="188"/>
      <c r="I21" s="188"/>
    </row>
    <row r="22" spans="3:10" ht="42.75" customHeight="1" x14ac:dyDescent="0.25">
      <c r="C22" s="223" t="s">
        <v>61</v>
      </c>
      <c r="D22" s="223"/>
      <c r="E22" s="223"/>
      <c r="F22" s="223"/>
      <c r="G22" s="223"/>
      <c r="H22" s="223"/>
      <c r="I22" s="188"/>
    </row>
    <row r="23" spans="3:10" ht="42.75" customHeight="1" x14ac:dyDescent="0.25">
      <c r="C23" s="223" t="s">
        <v>139</v>
      </c>
      <c r="D23" s="223"/>
      <c r="E23" s="223"/>
      <c r="F23" s="223"/>
      <c r="G23" s="223"/>
      <c r="H23" s="223"/>
      <c r="I23" s="188"/>
    </row>
    <row r="24" spans="3:10" ht="9.9499999999999993" customHeight="1" x14ac:dyDescent="0.25">
      <c r="C24" s="218"/>
      <c r="D24" s="218"/>
      <c r="E24" s="218"/>
      <c r="F24" s="218"/>
      <c r="G24" s="218"/>
      <c r="H24" s="30"/>
      <c r="I24" s="30"/>
    </row>
    <row r="25" spans="3:10" ht="9.9499999999999993" customHeight="1" x14ac:dyDescent="0.25">
      <c r="D25" s="220"/>
      <c r="E25" s="220"/>
      <c r="F25" s="220"/>
      <c r="G25" s="220"/>
      <c r="H25" s="220"/>
      <c r="I25" s="33"/>
      <c r="J25" s="33"/>
    </row>
    <row r="26" spans="3:10" ht="33" customHeight="1" x14ac:dyDescent="0.25">
      <c r="C26" s="221" t="s">
        <v>93</v>
      </c>
      <c r="D26" s="221"/>
      <c r="E26" s="221"/>
      <c r="F26" s="221"/>
      <c r="G26" s="221"/>
      <c r="H26" s="221"/>
      <c r="I26" s="221"/>
      <c r="J26" s="34"/>
    </row>
    <row r="27" spans="3:10" ht="30" customHeight="1" x14ac:dyDescent="0.25">
      <c r="D27" s="222" t="s">
        <v>167</v>
      </c>
      <c r="E27" s="222"/>
      <c r="F27" s="222"/>
      <c r="G27" s="222"/>
      <c r="H27" s="222"/>
      <c r="I27" s="222"/>
    </row>
    <row r="28" spans="3:10" ht="66" customHeight="1" x14ac:dyDescent="0.25">
      <c r="D28" s="222" t="s">
        <v>168</v>
      </c>
      <c r="E28" s="222"/>
      <c r="F28" s="222"/>
      <c r="G28" s="222"/>
      <c r="H28" s="222"/>
      <c r="I28" s="222"/>
    </row>
    <row r="29" spans="3:10" x14ac:dyDescent="0.25"/>
    <row r="30" spans="3:10" x14ac:dyDescent="0.25">
      <c r="C30" s="127" t="s">
        <v>29</v>
      </c>
      <c r="D30" s="128"/>
      <c r="E30" s="128"/>
      <c r="F30" s="128"/>
      <c r="G30" s="128"/>
      <c r="H30" s="126"/>
      <c r="I30" s="126"/>
    </row>
    <row r="31" spans="3:10" x14ac:dyDescent="0.25">
      <c r="C31" s="213" t="s">
        <v>62</v>
      </c>
      <c r="D31" s="216"/>
      <c r="E31" s="216"/>
      <c r="F31" s="216"/>
      <c r="G31" s="216"/>
      <c r="H31" s="189"/>
      <c r="I31" s="189"/>
    </row>
    <row r="32" spans="3:10" ht="31.5" customHeight="1" x14ac:dyDescent="0.25">
      <c r="C32" s="213" t="s">
        <v>63</v>
      </c>
      <c r="D32" s="213"/>
      <c r="E32" s="213"/>
      <c r="F32" s="213"/>
      <c r="G32" s="213"/>
      <c r="H32" s="213"/>
      <c r="I32" s="213"/>
    </row>
    <row r="33" spans="1:10" ht="34.5" customHeight="1" x14ac:dyDescent="0.25">
      <c r="C33" s="213" t="s">
        <v>64</v>
      </c>
      <c r="D33" s="213"/>
      <c r="E33" s="213"/>
      <c r="F33" s="213"/>
      <c r="G33" s="213"/>
      <c r="H33" s="213"/>
      <c r="I33" s="213"/>
    </row>
    <row r="34" spans="1:10" ht="31.5" customHeight="1" x14ac:dyDescent="0.25">
      <c r="C34" s="213" t="s">
        <v>65</v>
      </c>
      <c r="D34" s="213"/>
      <c r="E34" s="213"/>
      <c r="F34" s="213"/>
      <c r="G34" s="213"/>
      <c r="H34" s="213"/>
      <c r="I34" s="213"/>
    </row>
    <row r="35" spans="1:10" ht="93.95" customHeight="1" x14ac:dyDescent="0.25">
      <c r="C35" s="213" t="s">
        <v>143</v>
      </c>
      <c r="D35" s="213"/>
      <c r="E35" s="213"/>
      <c r="F35" s="213"/>
      <c r="G35" s="213"/>
      <c r="H35" s="213"/>
      <c r="I35" s="213"/>
    </row>
    <row r="36" spans="1:10" ht="31.5" customHeight="1" x14ac:dyDescent="0.25">
      <c r="C36" s="213" t="s">
        <v>65</v>
      </c>
      <c r="D36" s="213"/>
      <c r="E36" s="213"/>
      <c r="F36" s="213"/>
      <c r="G36" s="213"/>
      <c r="H36" s="213"/>
      <c r="I36" s="213"/>
    </row>
    <row r="37" spans="1:10" x14ac:dyDescent="0.25"/>
    <row r="38" spans="1:10" x14ac:dyDescent="0.25">
      <c r="C38" s="127" t="s">
        <v>66</v>
      </c>
      <c r="D38" s="126"/>
      <c r="E38" s="126"/>
      <c r="F38" s="126"/>
      <c r="G38" s="126"/>
      <c r="H38" s="126"/>
      <c r="I38" s="126"/>
    </row>
    <row r="39" spans="1:10" ht="49.5" customHeight="1" x14ac:dyDescent="0.25">
      <c r="C39" s="224" t="s">
        <v>90</v>
      </c>
      <c r="D39" s="224"/>
      <c r="E39" s="224"/>
      <c r="F39" s="224"/>
      <c r="G39" s="224"/>
      <c r="H39" s="224"/>
      <c r="I39" s="224"/>
    </row>
    <row r="40" spans="1:10" ht="9.9499999999999993" customHeight="1" x14ac:dyDescent="0.25">
      <c r="C40" s="190"/>
      <c r="D40" s="190"/>
      <c r="E40" s="190"/>
      <c r="F40" s="190"/>
      <c r="G40" s="190"/>
      <c r="H40" s="190"/>
      <c r="I40" s="190"/>
    </row>
    <row r="41" spans="1:10" x14ac:dyDescent="0.25">
      <c r="C41" s="224" t="s">
        <v>67</v>
      </c>
      <c r="D41" s="224"/>
      <c r="E41" s="224"/>
      <c r="F41" s="224"/>
      <c r="G41" s="224"/>
      <c r="H41" s="224"/>
      <c r="I41" s="224"/>
    </row>
    <row r="42" spans="1:10" x14ac:dyDescent="0.25">
      <c r="C42" s="190"/>
      <c r="D42" s="190"/>
      <c r="E42" s="190"/>
      <c r="F42" s="190"/>
      <c r="G42" s="190"/>
      <c r="H42" s="190"/>
      <c r="I42" s="190"/>
    </row>
    <row r="43" spans="1:10" x14ac:dyDescent="0.25">
      <c r="C43" s="191" t="s">
        <v>68</v>
      </c>
      <c r="D43" s="190"/>
      <c r="E43" s="190"/>
      <c r="F43" s="190"/>
      <c r="G43" s="190"/>
      <c r="H43" s="190"/>
      <c r="I43" s="190"/>
    </row>
    <row r="44" spans="1:10" x14ac:dyDescent="0.25">
      <c r="C44" s="192" t="s">
        <v>69</v>
      </c>
      <c r="D44" s="190"/>
      <c r="E44" s="190"/>
      <c r="F44" s="190"/>
      <c r="G44" s="190"/>
      <c r="H44" s="190"/>
      <c r="I44" s="190"/>
    </row>
    <row r="45" spans="1:10" ht="30" customHeight="1" x14ac:dyDescent="0.25">
      <c r="C45" s="225" t="s">
        <v>70</v>
      </c>
      <c r="D45" s="225"/>
      <c r="E45" s="225"/>
      <c r="F45" s="225"/>
      <c r="G45" s="225"/>
      <c r="H45" s="225"/>
      <c r="I45" s="225"/>
    </row>
    <row r="46" spans="1:10" ht="10.5" customHeight="1" x14ac:dyDescent="0.25">
      <c r="C46" s="193"/>
      <c r="D46" s="193"/>
      <c r="E46" s="193"/>
      <c r="F46" s="193"/>
      <c r="G46" s="193"/>
      <c r="H46" s="193"/>
      <c r="I46" s="193"/>
    </row>
    <row r="47" spans="1:10" s="18" customFormat="1" ht="68.25" customHeight="1" x14ac:dyDescent="0.25">
      <c r="A47" s="240"/>
      <c r="C47" s="226" t="s">
        <v>91</v>
      </c>
      <c r="D47" s="226"/>
      <c r="E47" s="226"/>
      <c r="F47" s="226"/>
      <c r="G47" s="226"/>
      <c r="H47" s="226"/>
      <c r="I47" s="226"/>
    </row>
    <row r="48" spans="1:10" s="18" customFormat="1" ht="26.25" customHeight="1" x14ac:dyDescent="0.25">
      <c r="A48" s="240"/>
      <c r="C48" s="32" t="s">
        <v>72</v>
      </c>
      <c r="E48" s="31"/>
      <c r="F48" s="31"/>
      <c r="G48" s="31"/>
      <c r="H48" s="31"/>
      <c r="I48" s="31"/>
      <c r="J48" s="31"/>
    </row>
    <row r="49" spans="3:9" ht="30" customHeight="1" x14ac:dyDescent="0.25">
      <c r="C49" s="213" t="s">
        <v>74</v>
      </c>
      <c r="D49" s="213"/>
      <c r="E49" s="213"/>
      <c r="F49" s="213"/>
      <c r="G49" s="213"/>
      <c r="H49" s="213"/>
      <c r="I49" s="213"/>
    </row>
    <row r="50" spans="3:9" x14ac:dyDescent="0.25"/>
  </sheetData>
  <mergeCells count="24">
    <mergeCell ref="C39:I39"/>
    <mergeCell ref="C41:I41"/>
    <mergeCell ref="C45:I45"/>
    <mergeCell ref="C49:I49"/>
    <mergeCell ref="C47:I47"/>
    <mergeCell ref="C8:I8"/>
    <mergeCell ref="C31:G31"/>
    <mergeCell ref="C16:I16"/>
    <mergeCell ref="C24:G24"/>
    <mergeCell ref="C5:G5"/>
    <mergeCell ref="D25:H25"/>
    <mergeCell ref="C26:I26"/>
    <mergeCell ref="D27:I27"/>
    <mergeCell ref="D28:I28"/>
    <mergeCell ref="C19:I19"/>
    <mergeCell ref="C20:I20"/>
    <mergeCell ref="C22:H22"/>
    <mergeCell ref="C23:H23"/>
    <mergeCell ref="C3:I3"/>
    <mergeCell ref="C36:I36"/>
    <mergeCell ref="C35:I35"/>
    <mergeCell ref="C33:I33"/>
    <mergeCell ref="C32:I32"/>
    <mergeCell ref="C34:I34"/>
  </mergeCells>
  <pageMargins left="0.7" right="0.7" top="0.75" bottom="0.75" header="0.3" footer="0.3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60654-3098-4923-8EAC-AF4E585E9D4D}">
  <sheetPr>
    <tabColor theme="7" tint="0.59999389629810485"/>
  </sheetPr>
  <dimension ref="A1:AN47"/>
  <sheetViews>
    <sheetView showGridLines="0" topLeftCell="A3" workbookViewId="0">
      <selection activeCell="Y14" sqref="Y14"/>
    </sheetView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8.85546875" style="51" bestFit="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2</v>
      </c>
      <c r="AG3" s="36" t="str">
        <f>_xlfn.XLOOKUP(AF3,Technique!$B$12:$B$23,Technique!$A$12:$A$23,0)</f>
        <v>février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février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45693</v>
      </c>
      <c r="P13" s="96"/>
      <c r="Q13" s="96"/>
      <c r="R13" s="96"/>
      <c r="S13" s="96"/>
      <c r="T13" s="96"/>
      <c r="U13" s="96"/>
      <c r="V13" s="96"/>
      <c r="W13" s="155"/>
      <c r="X13" s="155"/>
      <c r="Y13" s="46"/>
      <c r="Z13" s="46"/>
      <c r="AA13" s="81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1</v>
      </c>
      <c r="AJ13" s="82">
        <f>IF(AND('ℹ️Informations clients'!$S11="oui",_xlfn.XLOOKUP($AF$3,Technique!$B$115:$B$126,Technique!$C$115:$C$126)=1),1,0)</f>
        <v>0</v>
      </c>
      <c r="AK13" s="82">
        <f>IF(AND('ℹ️Informations clients'!T11="oui",_xlfn.XLOOKUP($AF$3,Technique!$B$97:$B$108,Technique!$C$97:$C$108)=1),1,0)</f>
        <v>0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45703</v>
      </c>
      <c r="P14" s="96"/>
      <c r="Q14" s="96"/>
      <c r="R14" s="96"/>
      <c r="S14" s="96"/>
      <c r="T14" s="96"/>
      <c r="U14" s="96"/>
      <c r="V14" s="96"/>
      <c r="W14" s="155"/>
      <c r="X14" s="155"/>
      <c r="Y14" s="46"/>
      <c r="Z14" s="46"/>
      <c r="AA14" s="84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0</v>
      </c>
      <c r="AG14" s="82">
        <f>IF(AND('ℹ️Informations clients'!$P12="oui",_xlfn.XLOOKUP($AF$3,Technique!$B$47:$B$58,Technique!$C$47:$C$58)=1),1,0)</f>
        <v>0</v>
      </c>
      <c r="AH14" s="82">
        <f>IF(AND('ℹ️Informations clients'!$P12="oui",_xlfn.XLOOKUP($AF$3,Technique!$B$47:$B$58,Technique!$C$47:$C$58)=1),1,0)</f>
        <v>0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45703</v>
      </c>
      <c r="P15" s="96"/>
      <c r="Q15" s="96"/>
      <c r="R15" s="96"/>
      <c r="S15" s="96"/>
      <c r="T15" s="96"/>
      <c r="U15" s="96"/>
      <c r="V15" s="96"/>
      <c r="W15" s="155"/>
      <c r="X15" s="155"/>
      <c r="Y15" s="46"/>
      <c r="Z15" s="46"/>
      <c r="AA15" s="84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0</v>
      </c>
      <c r="AH15" s="82">
        <f>IF(AND('ℹ️Informations clients'!$P13="oui",_xlfn.XLOOKUP($AF$3,Technique!$B$47:$B$58,Technique!$C$47:$C$58)=1),1,0)</f>
        <v>0</v>
      </c>
      <c r="AI15" s="82">
        <f>IF(AND('ℹ️Informations clients'!$R13="oui",_xlfn.XLOOKUP($AF$3,Technique!$B$64:$B$75,Technique!$C$64:$C$75)=1),1,0)</f>
        <v>1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46"/>
      <c r="Z16" s="46"/>
      <c r="AA16" s="84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46"/>
      <c r="Z17" s="46"/>
      <c r="AA17" s="84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46"/>
      <c r="Z18" s="46"/>
      <c r="AA18" s="84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46"/>
      <c r="Z19" s="46"/>
      <c r="AA19" s="84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46"/>
      <c r="Z20" s="46"/>
      <c r="AA20" s="84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46"/>
      <c r="Z21" s="46"/>
      <c r="AA21" s="84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46"/>
      <c r="Z22" s="46"/>
      <c r="AA22" s="84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46"/>
      <c r="Z23" s="46"/>
      <c r="AA23" s="84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46"/>
      <c r="Z24" s="46"/>
      <c r="AA24" s="84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46"/>
      <c r="Z25" s="46"/>
      <c r="AA25" s="84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46"/>
      <c r="Z26" s="46"/>
      <c r="AA26" s="84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46"/>
      <c r="Z27" s="46"/>
      <c r="AA27" s="84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46"/>
      <c r="Z28" s="46"/>
      <c r="AA28" s="84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46"/>
      <c r="Z29" s="46"/>
      <c r="AA29" s="84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46"/>
      <c r="Z30" s="46"/>
      <c r="AA30" s="84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46"/>
      <c r="Z31" s="46"/>
      <c r="AA31" s="84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46"/>
      <c r="Z32" s="46"/>
      <c r="AA32" s="84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46"/>
      <c r="Z33" s="46"/>
      <c r="AA33" s="84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46"/>
      <c r="Z34" s="46"/>
      <c r="AA34" s="84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46"/>
      <c r="Z35" s="46"/>
      <c r="AA35" s="84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46"/>
      <c r="Z36" s="46"/>
      <c r="AA36" s="84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46"/>
      <c r="Z37" s="46"/>
      <c r="AA37" s="84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46"/>
      <c r="Z38" s="46"/>
      <c r="AA38" s="84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46"/>
      <c r="Z39" s="46"/>
      <c r="AA39" s="84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46"/>
      <c r="Z40" s="46"/>
      <c r="AA40" s="84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46"/>
      <c r="Z41" s="46"/>
      <c r="AA41" s="85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46"/>
      <c r="Z42" s="46"/>
      <c r="AA42" s="101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sheetProtection sheet="1" objects="1" scenarios="1"/>
  <mergeCells count="6">
    <mergeCell ref="E2:H2"/>
    <mergeCell ref="AB8:AM9"/>
    <mergeCell ref="C9:J9"/>
    <mergeCell ref="D10:H10"/>
    <mergeCell ref="M10:O10"/>
    <mergeCell ref="Q10:X10"/>
  </mergeCells>
  <conditionalFormatting sqref="D13:H100">
    <cfRule type="expression" dxfId="153" priority="9">
      <formula>$D13&gt;0</formula>
    </cfRule>
  </conditionalFormatting>
  <conditionalFormatting sqref="D13:O100 Q13:X100">
    <cfRule type="expression" dxfId="152" priority="11">
      <formula>D13=0</formula>
    </cfRule>
  </conditionalFormatting>
  <conditionalFormatting sqref="M13:M42">
    <cfRule type="notContainsBlanks" dxfId="151" priority="6">
      <formula>LEN(TRIM(M13))&gt;0</formula>
    </cfRule>
  </conditionalFormatting>
  <conditionalFormatting sqref="M13:O42">
    <cfRule type="expression" dxfId="150" priority="4">
      <formula>AND(ISBLANK(M13),AB13=1)</formula>
    </cfRule>
  </conditionalFormatting>
  <conditionalFormatting sqref="M13:O100 Q13:X100">
    <cfRule type="expression" dxfId="149" priority="10">
      <formula>$D13&gt;0</formula>
    </cfRule>
  </conditionalFormatting>
  <conditionalFormatting sqref="M13:X42">
    <cfRule type="cellIs" dxfId="148" priority="1" operator="equal">
      <formula>"NA"</formula>
    </cfRule>
  </conditionalFormatting>
  <conditionalFormatting sqref="N13:O42">
    <cfRule type="expression" dxfId="147" priority="2">
      <formula>$N13&gt;0</formula>
    </cfRule>
  </conditionalFormatting>
  <conditionalFormatting sqref="O13:O100">
    <cfRule type="expression" dxfId="146" priority="5">
      <formula>O13&gt;0</formula>
    </cfRule>
    <cfRule type="expression" dxfId="145" priority="8">
      <formula>O13=0</formula>
    </cfRule>
  </conditionalFormatting>
  <conditionalFormatting sqref="O14:O42">
    <cfRule type="expression" dxfId="144" priority="14">
      <formula>AND($O14&lt;=$AF$7+15, $O14&gt;=$AF$7)</formula>
    </cfRule>
  </conditionalFormatting>
  <conditionalFormatting sqref="Q13:T42">
    <cfRule type="notContainsBlanks" dxfId="143" priority="7">
      <formula>LEN(TRIM(Q13))&gt;0</formula>
    </cfRule>
  </conditionalFormatting>
  <conditionalFormatting sqref="Q13:Y42">
    <cfRule type="expression" dxfId="142" priority="3">
      <formula>AND(ISBLANK(Q13),AF13=1)</formula>
    </cfRule>
  </conditionalFormatting>
  <conditionalFormatting sqref="U13:X42">
    <cfRule type="expression" dxfId="141" priority="12">
      <formula>AND(ISBLANK(U13),AJ13=1)</formula>
    </cfRule>
    <cfRule type="notContainsBlanks" dxfId="140" priority="13">
      <formula>LEN(TRIM(U13))&gt;0</formula>
    </cfRule>
  </conditionalFormatting>
  <dataValidations disablePrompts="1" count="6">
    <dataValidation allowBlank="1" showInputMessage="1" showErrorMessage="1" error="Vous n'avez rien à produire._x000a_Cliquez sur &quot;Annuler&quot;" sqref="AG14:AK42 AF13:AK13 AF15:AF42 AL13:AM42 AB13:AE42" xr:uid="{712D45AA-F3AE-4F53-80D0-4E35974BDF1A}"/>
    <dataValidation type="custom" allowBlank="1" showInputMessage="1" showErrorMessage="1" error="Vous n'avez rien à produire._x000a_Cliquez sur &quot;Annuler&quot;" sqref="M43" xr:uid="{A7CD6CA8-2304-402B-A861-9E98F0170556}">
      <formula1>AF43=1</formula1>
    </dataValidation>
    <dataValidation allowBlank="1" showInputMessage="1" showErrorMessage="1" prompt="ATTENTION ! _x000a_Ne jamais supprimer le contenu de cette cellule" sqref="AF3:AF6" xr:uid="{57897F71-8D97-4FA8-A128-7E6F81F92E0B}"/>
    <dataValidation type="custom" allowBlank="1" showInputMessage="1" showErrorMessage="1" error="Vous n'avez rien à produire._x000a_Cliquez sur &quot;Annuler&quot;" sqref="U43:Z43 AB43 AG43 N43:P43" xr:uid="{FD862500-CCCA-4964-A3BD-CC72A694C8C5}">
      <formula1>#REF!=1</formula1>
    </dataValidation>
    <dataValidation type="custom" allowBlank="1" showInputMessage="1" showErrorMessage="1" error="Vous n'avez rien à produire._x000a_Cliquez sur &quot;Annuler&quot;" sqref="AF43" xr:uid="{2BC3A8DE-BEAF-4A70-BD72-03553782E911}">
      <formula1>AI43=1</formula1>
    </dataValidation>
    <dataValidation type="list" allowBlank="1" showInputMessage="1" showErrorMessage="1" sqref="AB10:AM10 Q12:X12" xr:uid="{9852B0DA-4AD9-4F68-A970-84DC03F29DB0}">
      <formula1>Liste_declarations</formula1>
    </dataValidation>
  </dataValidations>
  <hyperlinks>
    <hyperlink ref="D5" location="'ℹ️Informations clients'!A1" tooltip="Informations clients" display="'ℹ️Informations clients'!A1" xr:uid="{A546B3CC-B9E9-4C54-959D-C887B472B6D8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2E08EC2-A37C-4676-8986-26D7A3630B84}">
          <x14:formula1>
            <xm:f>'ℹ️Informations clients'!$L$10:$M$10</xm:f>
          </x14:formula1>
          <xm:sqref>M12:N12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A0DA-47B7-4641-B25D-1177B67C1B57}">
  <sheetPr>
    <tabColor theme="7" tint="0.59999389629810485"/>
  </sheetPr>
  <dimension ref="A1:AN47"/>
  <sheetViews>
    <sheetView showGridLines="0" topLeftCell="A10" workbookViewId="0">
      <selection activeCell="O13" sqref="O13:O42"/>
    </sheetView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8.85546875" style="51" bestFit="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3</v>
      </c>
      <c r="AG3" s="36" t="str">
        <f>_xlfn.XLOOKUP(AF3,Technique!$B$12:$B$23,Technique!$A$12:$A$23,0)</f>
        <v>mars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mars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45721</v>
      </c>
      <c r="P13" s="96"/>
      <c r="Q13" s="96"/>
      <c r="R13" s="96"/>
      <c r="S13" s="96"/>
      <c r="T13" s="96"/>
      <c r="U13" s="96"/>
      <c r="V13" s="96"/>
      <c r="W13" s="155"/>
      <c r="X13" s="155"/>
      <c r="Y13" s="46"/>
      <c r="Z13" s="46"/>
      <c r="AA13" s="81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0</v>
      </c>
      <c r="AJ13" s="82">
        <f>IF(AND('ℹ️Informations clients'!$S11="oui",_xlfn.XLOOKUP($AF$3,Technique!$B$115:$B$126,Technique!$C$115:$C$126)=1),1,0)</f>
        <v>0</v>
      </c>
      <c r="AK13" s="82">
        <f>IF(AND('ℹ️Informations clients'!T11="oui",_xlfn.XLOOKUP($AF$3,Technique!$B$97:$B$108,Technique!$C$97:$C$108)=1),1,0)</f>
        <v>1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45731</v>
      </c>
      <c r="P14" s="96"/>
      <c r="Q14" s="96"/>
      <c r="R14" s="96"/>
      <c r="S14" s="96"/>
      <c r="T14" s="96"/>
      <c r="U14" s="96"/>
      <c r="V14" s="96"/>
      <c r="W14" s="155"/>
      <c r="X14" s="155"/>
      <c r="Y14" s="46"/>
      <c r="Z14" s="46"/>
      <c r="AA14" s="84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0</v>
      </c>
      <c r="AG14" s="82">
        <f>IF(AND('ℹ️Informations clients'!$P12="oui",_xlfn.XLOOKUP($AF$3,Technique!$B$47:$B$58,Technique!$C$47:$C$58)=1),1,0)</f>
        <v>0</v>
      </c>
      <c r="AH14" s="82">
        <f>IF(AND('ℹ️Informations clients'!$P12="oui",_xlfn.XLOOKUP($AF$3,Technique!$B$47:$B$58,Technique!$C$47:$C$58)=1),1,0)</f>
        <v>0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45731</v>
      </c>
      <c r="P15" s="96"/>
      <c r="Q15" s="96"/>
      <c r="R15" s="96"/>
      <c r="S15" s="96"/>
      <c r="T15" s="96"/>
      <c r="U15" s="96"/>
      <c r="V15" s="96"/>
      <c r="W15" s="155"/>
      <c r="X15" s="155"/>
      <c r="Y15" s="46"/>
      <c r="Z15" s="46"/>
      <c r="AA15" s="84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0</v>
      </c>
      <c r="AH15" s="82">
        <f>IF(AND('ℹ️Informations clients'!$P13="oui",_xlfn.XLOOKUP($AF$3,Technique!$B$47:$B$58,Technique!$C$47:$C$58)=1),1,0)</f>
        <v>0</v>
      </c>
      <c r="AI15" s="82">
        <f>IF(AND('ℹ️Informations clients'!$R13="oui",_xlfn.XLOOKUP($AF$3,Technique!$B$64:$B$75,Technique!$C$64:$C$75)=1),1,0)</f>
        <v>0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46"/>
      <c r="Z16" s="46"/>
      <c r="AA16" s="84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46"/>
      <c r="Z17" s="46"/>
      <c r="AA17" s="84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46"/>
      <c r="Z18" s="46"/>
      <c r="AA18" s="84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46"/>
      <c r="Z19" s="46"/>
      <c r="AA19" s="84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46"/>
      <c r="Z20" s="46"/>
      <c r="AA20" s="84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46"/>
      <c r="Z21" s="46"/>
      <c r="AA21" s="84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46"/>
      <c r="Z22" s="46"/>
      <c r="AA22" s="84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46"/>
      <c r="Z23" s="46"/>
      <c r="AA23" s="84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46"/>
      <c r="Z24" s="46"/>
      <c r="AA24" s="84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46"/>
      <c r="Z25" s="46"/>
      <c r="AA25" s="84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46"/>
      <c r="Z26" s="46"/>
      <c r="AA26" s="84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46"/>
      <c r="Z27" s="46"/>
      <c r="AA27" s="84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46"/>
      <c r="Z28" s="46"/>
      <c r="AA28" s="84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46"/>
      <c r="Z29" s="46"/>
      <c r="AA29" s="84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46"/>
      <c r="Z30" s="46"/>
      <c r="AA30" s="84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46"/>
      <c r="Z31" s="46"/>
      <c r="AA31" s="84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46"/>
      <c r="Z32" s="46"/>
      <c r="AA32" s="84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46"/>
      <c r="Z33" s="46"/>
      <c r="AA33" s="84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46"/>
      <c r="Z34" s="46"/>
      <c r="AA34" s="84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46"/>
      <c r="Z35" s="46"/>
      <c r="AA35" s="84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46"/>
      <c r="Z36" s="46"/>
      <c r="AA36" s="84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46"/>
      <c r="Z37" s="46"/>
      <c r="AA37" s="84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46"/>
      <c r="Z38" s="46"/>
      <c r="AA38" s="84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46"/>
      <c r="Z39" s="46"/>
      <c r="AA39" s="84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46"/>
      <c r="Z40" s="46"/>
      <c r="AA40" s="84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46"/>
      <c r="Z41" s="46"/>
      <c r="AA41" s="85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46"/>
      <c r="Z42" s="46"/>
      <c r="AA42" s="101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mergeCells count="6">
    <mergeCell ref="E2:H2"/>
    <mergeCell ref="AB8:AM9"/>
    <mergeCell ref="C9:J9"/>
    <mergeCell ref="D10:H10"/>
    <mergeCell ref="M10:O10"/>
    <mergeCell ref="Q10:X10"/>
  </mergeCells>
  <conditionalFormatting sqref="D13:H100">
    <cfRule type="expression" dxfId="139" priority="9">
      <formula>$D13&gt;0</formula>
    </cfRule>
  </conditionalFormatting>
  <conditionalFormatting sqref="D13:O100 Q13:X100">
    <cfRule type="expression" dxfId="138" priority="11">
      <formula>D13=0</formula>
    </cfRule>
  </conditionalFormatting>
  <conditionalFormatting sqref="M13:M42">
    <cfRule type="notContainsBlanks" dxfId="137" priority="6">
      <formula>LEN(TRIM(M13))&gt;0</formula>
    </cfRule>
  </conditionalFormatting>
  <conditionalFormatting sqref="M13:O42">
    <cfRule type="expression" dxfId="136" priority="4">
      <formula>AND(ISBLANK(M13),AB13=1)</formula>
    </cfRule>
  </conditionalFormatting>
  <conditionalFormatting sqref="M13:O100 Q13:X100">
    <cfRule type="expression" dxfId="135" priority="10">
      <formula>$D13&gt;0</formula>
    </cfRule>
  </conditionalFormatting>
  <conditionalFormatting sqref="M13:X42">
    <cfRule type="cellIs" dxfId="134" priority="1" operator="equal">
      <formula>"NA"</formula>
    </cfRule>
  </conditionalFormatting>
  <conditionalFormatting sqref="N13:O42">
    <cfRule type="expression" dxfId="133" priority="2">
      <formula>$N13&gt;0</formula>
    </cfRule>
  </conditionalFormatting>
  <conditionalFormatting sqref="O13:O100">
    <cfRule type="expression" dxfId="132" priority="5">
      <formula>O13&gt;0</formula>
    </cfRule>
    <cfRule type="expression" dxfId="131" priority="8">
      <formula>O13=0</formula>
    </cfRule>
  </conditionalFormatting>
  <conditionalFormatting sqref="O14:O42">
    <cfRule type="expression" dxfId="130" priority="14">
      <formula>AND($O14&lt;=$AF$7+15, $O14&gt;=$AF$7)</formula>
    </cfRule>
  </conditionalFormatting>
  <conditionalFormatting sqref="Q13:T42">
    <cfRule type="notContainsBlanks" dxfId="129" priority="7">
      <formula>LEN(TRIM(Q13))&gt;0</formula>
    </cfRule>
  </conditionalFormatting>
  <conditionalFormatting sqref="Q13:Y42">
    <cfRule type="expression" dxfId="128" priority="3">
      <formula>AND(ISBLANK(Q13),AF13=1)</formula>
    </cfRule>
  </conditionalFormatting>
  <conditionalFormatting sqref="U13:X42">
    <cfRule type="expression" dxfId="127" priority="12">
      <formula>AND(ISBLANK(U13),AJ13=1)</formula>
    </cfRule>
    <cfRule type="notContainsBlanks" dxfId="126" priority="13">
      <formula>LEN(TRIM(U13))&gt;0</formula>
    </cfRule>
  </conditionalFormatting>
  <dataValidations count="6">
    <dataValidation allowBlank="1" showInputMessage="1" showErrorMessage="1" error="Vous n'avez rien à produire._x000a_Cliquez sur &quot;Annuler&quot;" sqref="AG14:AK42 AF13:AK13 AF15:AF42 AL13:AM42 AB13:AE42" xr:uid="{07EB83E9-9D96-4549-A956-E31353123094}"/>
    <dataValidation type="custom" allowBlank="1" showInputMessage="1" showErrorMessage="1" error="Vous n'avez rien à produire._x000a_Cliquez sur &quot;Annuler&quot;" sqref="M43" xr:uid="{6849D4A3-8C7F-4D10-A6DF-B860BA65CABD}">
      <formula1>AF43=1</formula1>
    </dataValidation>
    <dataValidation allowBlank="1" showInputMessage="1" showErrorMessage="1" prompt="ATTENTION ! _x000a_Ne jamais supprimer le contenu de cette cellule" sqref="AF3:AF6" xr:uid="{F2A2524A-92F5-4FB6-B8A5-B3AF67763DB4}"/>
    <dataValidation type="custom" allowBlank="1" showInputMessage="1" showErrorMessage="1" error="Vous n'avez rien à produire._x000a_Cliquez sur &quot;Annuler&quot;" sqref="U43:Z43 AB43 AG43 N43:P43" xr:uid="{CD549BA7-C3F5-4C82-B115-BE1F44B28D65}">
      <formula1>#REF!=1</formula1>
    </dataValidation>
    <dataValidation type="custom" allowBlank="1" showInputMessage="1" showErrorMessage="1" error="Vous n'avez rien à produire._x000a_Cliquez sur &quot;Annuler&quot;" sqref="AF43" xr:uid="{D81F63B9-DD9B-4776-AD44-AD8116A3E592}">
      <formula1>AI43=1</formula1>
    </dataValidation>
    <dataValidation type="list" allowBlank="1" showInputMessage="1" showErrorMessage="1" sqref="AB10:AM10 Q12:X12" xr:uid="{CA7204A3-0321-4938-B617-1C1208ED9D53}">
      <formula1>Liste_declarations</formula1>
    </dataValidation>
  </dataValidations>
  <hyperlinks>
    <hyperlink ref="D5" location="'ℹ️Informations clients'!A1" tooltip="Informations clients" display="'ℹ️Informations clients'!A1" xr:uid="{CCF390BF-C1D8-4DFF-BBA5-209DF313453A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FB1D3E-A42E-4CBD-BD7C-32F3D6791786}">
          <x14:formula1>
            <xm:f>'ℹ️Informations clients'!$L$10:$M$10</xm:f>
          </x14:formula1>
          <xm:sqref>M12:N12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BB1F2-D5ED-4595-9DFA-E0CE37272E27}">
  <sheetPr>
    <tabColor theme="7" tint="0.59999389629810485"/>
  </sheetPr>
  <dimension ref="A1:AN47"/>
  <sheetViews>
    <sheetView showGridLines="0" workbookViewId="0">
      <selection activeCell="D6" sqref="D6"/>
    </sheetView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8.85546875" style="51" bestFit="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4</v>
      </c>
      <c r="AG3" s="36" t="str">
        <f>_xlfn.XLOOKUP(AF3,Technique!$B$12:$B$23,Technique!$A$12:$A$23,0)</f>
        <v>avril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avril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45752</v>
      </c>
      <c r="P13" s="96"/>
      <c r="Q13" s="96"/>
      <c r="R13" s="96"/>
      <c r="S13" s="96"/>
      <c r="T13" s="96"/>
      <c r="U13" s="96"/>
      <c r="V13" s="96"/>
      <c r="W13" s="155"/>
      <c r="X13" s="155"/>
      <c r="Y13" s="46"/>
      <c r="Z13" s="46"/>
      <c r="AA13" s="81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0</v>
      </c>
      <c r="AJ13" s="82">
        <f>IF(AND('ℹ️Informations clients'!$S11="oui",_xlfn.XLOOKUP($AF$3,Technique!$B$115:$B$126,Technique!$C$115:$C$126)=1),1,0)</f>
        <v>0</v>
      </c>
      <c r="AK13" s="82">
        <f>IF(AND('ℹ️Informations clients'!T11="oui",_xlfn.XLOOKUP($AF$3,Technique!$B$97:$B$108,Technique!$C$97:$C$108)=1),1,0)</f>
        <v>0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45762</v>
      </c>
      <c r="P14" s="96"/>
      <c r="Q14" s="96"/>
      <c r="R14" s="96"/>
      <c r="S14" s="96"/>
      <c r="T14" s="96"/>
      <c r="U14" s="96"/>
      <c r="V14" s="96"/>
      <c r="W14" s="155"/>
      <c r="X14" s="155"/>
      <c r="Y14" s="46"/>
      <c r="Z14" s="46"/>
      <c r="AA14" s="84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1</v>
      </c>
      <c r="AG14" s="82">
        <f>IF(AND('ℹ️Informations clients'!$P12="oui",_xlfn.XLOOKUP($AF$3,Technique!$B$47:$B$58,Technique!$C$47:$C$58)=1),1,0)</f>
        <v>0</v>
      </c>
      <c r="AH14" s="82">
        <f>IF(AND('ℹ️Informations clients'!$P12="oui",_xlfn.XLOOKUP($AF$3,Technique!$B$47:$B$58,Technique!$C$47:$C$58)=1),1,0)</f>
        <v>0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45762</v>
      </c>
      <c r="P15" s="96"/>
      <c r="Q15" s="96"/>
      <c r="R15" s="96"/>
      <c r="S15" s="96"/>
      <c r="T15" s="96"/>
      <c r="U15" s="96"/>
      <c r="V15" s="96"/>
      <c r="W15" s="155"/>
      <c r="X15" s="155"/>
      <c r="Y15" s="46"/>
      <c r="Z15" s="46"/>
      <c r="AA15" s="84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0</v>
      </c>
      <c r="AH15" s="82">
        <f>IF(AND('ℹ️Informations clients'!$P13="oui",_xlfn.XLOOKUP($AF$3,Technique!$B$47:$B$58,Technique!$C$47:$C$58)=1),1,0)</f>
        <v>0</v>
      </c>
      <c r="AI15" s="82">
        <f>IF(AND('ℹ️Informations clients'!$R13="oui",_xlfn.XLOOKUP($AF$3,Technique!$B$64:$B$75,Technique!$C$64:$C$75)=1),1,0)</f>
        <v>0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46"/>
      <c r="Z16" s="46"/>
      <c r="AA16" s="84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46"/>
      <c r="Z17" s="46"/>
      <c r="AA17" s="84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46"/>
      <c r="Z18" s="46"/>
      <c r="AA18" s="84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46"/>
      <c r="Z19" s="46"/>
      <c r="AA19" s="84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46"/>
      <c r="Z20" s="46"/>
      <c r="AA20" s="84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46"/>
      <c r="Z21" s="46"/>
      <c r="AA21" s="84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46"/>
      <c r="Z22" s="46"/>
      <c r="AA22" s="84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46"/>
      <c r="Z23" s="46"/>
      <c r="AA23" s="84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46"/>
      <c r="Z24" s="46"/>
      <c r="AA24" s="84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46"/>
      <c r="Z25" s="46"/>
      <c r="AA25" s="84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46"/>
      <c r="Z26" s="46"/>
      <c r="AA26" s="84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46"/>
      <c r="Z27" s="46"/>
      <c r="AA27" s="84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46"/>
      <c r="Z28" s="46"/>
      <c r="AA28" s="84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46"/>
      <c r="Z29" s="46"/>
      <c r="AA29" s="84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46"/>
      <c r="Z30" s="46"/>
      <c r="AA30" s="84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46"/>
      <c r="Z31" s="46"/>
      <c r="AA31" s="84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46"/>
      <c r="Z32" s="46"/>
      <c r="AA32" s="84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46"/>
      <c r="Z33" s="46"/>
      <c r="AA33" s="84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46"/>
      <c r="Z34" s="46"/>
      <c r="AA34" s="84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46"/>
      <c r="Z35" s="46"/>
      <c r="AA35" s="84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46"/>
      <c r="Z36" s="46"/>
      <c r="AA36" s="84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46"/>
      <c r="Z37" s="46"/>
      <c r="AA37" s="84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46"/>
      <c r="Z38" s="46"/>
      <c r="AA38" s="84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46"/>
      <c r="Z39" s="46"/>
      <c r="AA39" s="84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46"/>
      <c r="Z40" s="46"/>
      <c r="AA40" s="84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46"/>
      <c r="Z41" s="46"/>
      <c r="AA41" s="85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46"/>
      <c r="Z42" s="46"/>
      <c r="AA42" s="101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mergeCells count="6">
    <mergeCell ref="E2:H2"/>
    <mergeCell ref="AB8:AM9"/>
    <mergeCell ref="C9:J9"/>
    <mergeCell ref="D10:H10"/>
    <mergeCell ref="M10:O10"/>
    <mergeCell ref="Q10:X10"/>
  </mergeCells>
  <conditionalFormatting sqref="D13:H100">
    <cfRule type="expression" dxfId="125" priority="9">
      <formula>$D13&gt;0</formula>
    </cfRule>
  </conditionalFormatting>
  <conditionalFormatting sqref="D13:O100 Q13:X100">
    <cfRule type="expression" dxfId="124" priority="11">
      <formula>D13=0</formula>
    </cfRule>
  </conditionalFormatting>
  <conditionalFormatting sqref="M13:M42">
    <cfRule type="notContainsBlanks" dxfId="123" priority="6">
      <formula>LEN(TRIM(M13))&gt;0</formula>
    </cfRule>
  </conditionalFormatting>
  <conditionalFormatting sqref="M13:O42">
    <cfRule type="expression" dxfId="122" priority="4">
      <formula>AND(ISBLANK(M13),AB13=1)</formula>
    </cfRule>
  </conditionalFormatting>
  <conditionalFormatting sqref="M13:O100 Q13:X100">
    <cfRule type="expression" dxfId="121" priority="10">
      <formula>$D13&gt;0</formula>
    </cfRule>
  </conditionalFormatting>
  <conditionalFormatting sqref="M13:X42">
    <cfRule type="cellIs" dxfId="120" priority="1" operator="equal">
      <formula>"NA"</formula>
    </cfRule>
  </conditionalFormatting>
  <conditionalFormatting sqref="N13:O42">
    <cfRule type="expression" dxfId="119" priority="2">
      <formula>$N13&gt;0</formula>
    </cfRule>
  </conditionalFormatting>
  <conditionalFormatting sqref="O13:O100">
    <cfRule type="expression" dxfId="118" priority="5">
      <formula>O13&gt;0</formula>
    </cfRule>
    <cfRule type="expression" dxfId="117" priority="8">
      <formula>O13=0</formula>
    </cfRule>
  </conditionalFormatting>
  <conditionalFormatting sqref="O14:O42">
    <cfRule type="expression" dxfId="116" priority="14">
      <formula>AND($O14&lt;=$AF$7+15, $O14&gt;=$AF$7)</formula>
    </cfRule>
  </conditionalFormatting>
  <conditionalFormatting sqref="Q13:T42">
    <cfRule type="notContainsBlanks" dxfId="115" priority="7">
      <formula>LEN(TRIM(Q13))&gt;0</formula>
    </cfRule>
  </conditionalFormatting>
  <conditionalFormatting sqref="Q13:Y42">
    <cfRule type="expression" dxfId="114" priority="3">
      <formula>AND(ISBLANK(Q13),AF13=1)</formula>
    </cfRule>
  </conditionalFormatting>
  <conditionalFormatting sqref="U13:X42">
    <cfRule type="expression" dxfId="113" priority="12">
      <formula>AND(ISBLANK(U13),AJ13=1)</formula>
    </cfRule>
    <cfRule type="notContainsBlanks" dxfId="112" priority="13">
      <formula>LEN(TRIM(U13))&gt;0</formula>
    </cfRule>
  </conditionalFormatting>
  <dataValidations count="6">
    <dataValidation allowBlank="1" showInputMessage="1" showErrorMessage="1" error="Vous n'avez rien à produire._x000a_Cliquez sur &quot;Annuler&quot;" sqref="AG14:AK42 AF13:AK13 AF15:AF42 AL13:AM42 AB13:AE42" xr:uid="{77A8BE6F-7EFA-40BE-A211-A14C9C05F1AC}"/>
    <dataValidation type="custom" allowBlank="1" showInputMessage="1" showErrorMessage="1" error="Vous n'avez rien à produire._x000a_Cliquez sur &quot;Annuler&quot;" sqref="M43" xr:uid="{D436299C-2A5E-46EB-8A36-78ABD4C0F02C}">
      <formula1>AF43=1</formula1>
    </dataValidation>
    <dataValidation allowBlank="1" showInputMessage="1" showErrorMessage="1" prompt="ATTENTION ! _x000a_Ne jamais supprimer le contenu de cette cellule" sqref="AF3:AF6" xr:uid="{99FEF7DB-294E-49D7-A59A-59B224DF0D83}"/>
    <dataValidation type="custom" allowBlank="1" showInputMessage="1" showErrorMessage="1" error="Vous n'avez rien à produire._x000a_Cliquez sur &quot;Annuler&quot;" sqref="U43:Z43 AB43 AG43 N43:P43" xr:uid="{80F25BF4-DA1E-44AA-9331-ECCB6599C8F0}">
      <formula1>#REF!=1</formula1>
    </dataValidation>
    <dataValidation type="custom" allowBlank="1" showInputMessage="1" showErrorMessage="1" error="Vous n'avez rien à produire._x000a_Cliquez sur &quot;Annuler&quot;" sqref="AF43" xr:uid="{EA07FE4E-9BE9-4DA0-A194-0A21C879182E}">
      <formula1>AI43=1</formula1>
    </dataValidation>
    <dataValidation type="list" allowBlank="1" showInputMessage="1" showErrorMessage="1" sqref="AB10:AM10 Q12:X12" xr:uid="{E83583FF-16A0-41A7-A183-56858251FB3F}">
      <formula1>Liste_declarations</formula1>
    </dataValidation>
  </dataValidations>
  <hyperlinks>
    <hyperlink ref="D5" location="'ℹ️Informations clients'!A1" tooltip="Informations clients" display="'ℹ️Informations clients'!A1" xr:uid="{303911AA-0D48-4D02-A126-935A778EED96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6A74BF-5F93-40B3-A940-11C5E7D27E20}">
          <x14:formula1>
            <xm:f>'ℹ️Informations clients'!$L$10:$M$10</xm:f>
          </x14:formula1>
          <xm:sqref>M12:N12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CCD5-129B-463D-BB5C-D8F966F4C9E0}">
  <sheetPr>
    <tabColor theme="7" tint="0.59999389629810485"/>
  </sheetPr>
  <dimension ref="A1:AN47"/>
  <sheetViews>
    <sheetView showGridLines="0" workbookViewId="0">
      <selection activeCell="D7" sqref="D7"/>
    </sheetView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8.85546875" style="51" bestFit="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5</v>
      </c>
      <c r="AG3" s="36" t="str">
        <f>_xlfn.XLOOKUP(AF3,Technique!$B$12:$B$23,Technique!$A$12:$A$23,0)</f>
        <v>mai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mai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45782</v>
      </c>
      <c r="P13" s="96"/>
      <c r="Q13" s="96"/>
      <c r="R13" s="96"/>
      <c r="S13" s="96"/>
      <c r="T13" s="96"/>
      <c r="U13" s="96"/>
      <c r="V13" s="96"/>
      <c r="W13" s="155"/>
      <c r="X13" s="155"/>
      <c r="Y13" s="46"/>
      <c r="Z13" s="46"/>
      <c r="AA13" s="81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0</v>
      </c>
      <c r="AJ13" s="82">
        <f>IF(AND('ℹ️Informations clients'!$S11="oui",_xlfn.XLOOKUP($AF$3,Technique!$B$115:$B$126,Technique!$C$115:$C$126)=1),1,0)</f>
        <v>0</v>
      </c>
      <c r="AK13" s="82">
        <f>IF(AND('ℹ️Informations clients'!T11="oui",_xlfn.XLOOKUP($AF$3,Technique!$B$97:$B$108,Technique!$C$97:$C$108)=1),1,0)</f>
        <v>0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45792</v>
      </c>
      <c r="P14" s="96"/>
      <c r="Q14" s="96"/>
      <c r="R14" s="96"/>
      <c r="S14" s="96"/>
      <c r="T14" s="96"/>
      <c r="U14" s="96"/>
      <c r="V14" s="96"/>
      <c r="W14" s="155"/>
      <c r="X14" s="155"/>
      <c r="Y14" s="46"/>
      <c r="Z14" s="46"/>
      <c r="AA14" s="84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0</v>
      </c>
      <c r="AG14" s="82">
        <f>IF(AND('ℹ️Informations clients'!$P12="oui",_xlfn.XLOOKUP($AF$3,Technique!$B$47:$B$58,Technique!$C$47:$C$58)=1),1,0)</f>
        <v>1</v>
      </c>
      <c r="AH14" s="82">
        <f>IF(AND('ℹ️Informations clients'!$P12="oui",_xlfn.XLOOKUP($AF$3,Technique!$B$47:$B$58,Technique!$C$47:$C$58)=1),1,0)</f>
        <v>1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45792</v>
      </c>
      <c r="P15" s="96"/>
      <c r="Q15" s="96"/>
      <c r="R15" s="96"/>
      <c r="S15" s="96"/>
      <c r="T15" s="96"/>
      <c r="U15" s="96"/>
      <c r="V15" s="96"/>
      <c r="W15" s="155"/>
      <c r="X15" s="155"/>
      <c r="Y15" s="46"/>
      <c r="Z15" s="46"/>
      <c r="AA15" s="84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1</v>
      </c>
      <c r="AH15" s="82">
        <f>IF(AND('ℹ️Informations clients'!$P13="oui",_xlfn.XLOOKUP($AF$3,Technique!$B$47:$B$58,Technique!$C$47:$C$58)=1),1,0)</f>
        <v>1</v>
      </c>
      <c r="AI15" s="82">
        <f>IF(AND('ℹ️Informations clients'!$R13="oui",_xlfn.XLOOKUP($AF$3,Technique!$B$64:$B$75,Technique!$C$64:$C$75)=1),1,0)</f>
        <v>0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46"/>
      <c r="Z16" s="46"/>
      <c r="AA16" s="84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46"/>
      <c r="Z17" s="46"/>
      <c r="AA17" s="84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46"/>
      <c r="Z18" s="46"/>
      <c r="AA18" s="84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46"/>
      <c r="Z19" s="46"/>
      <c r="AA19" s="84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46"/>
      <c r="Z20" s="46"/>
      <c r="AA20" s="84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46"/>
      <c r="Z21" s="46"/>
      <c r="AA21" s="84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46"/>
      <c r="Z22" s="46"/>
      <c r="AA22" s="84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46"/>
      <c r="Z23" s="46"/>
      <c r="AA23" s="84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46"/>
      <c r="Z24" s="46"/>
      <c r="AA24" s="84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46"/>
      <c r="Z25" s="46"/>
      <c r="AA25" s="84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46"/>
      <c r="Z26" s="46"/>
      <c r="AA26" s="84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46"/>
      <c r="Z27" s="46"/>
      <c r="AA27" s="84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46"/>
      <c r="Z28" s="46"/>
      <c r="AA28" s="84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46"/>
      <c r="Z29" s="46"/>
      <c r="AA29" s="84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46"/>
      <c r="Z30" s="46"/>
      <c r="AA30" s="84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46"/>
      <c r="Z31" s="46"/>
      <c r="AA31" s="84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46"/>
      <c r="Z32" s="46"/>
      <c r="AA32" s="84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46"/>
      <c r="Z33" s="46"/>
      <c r="AA33" s="84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46"/>
      <c r="Z34" s="46"/>
      <c r="AA34" s="84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46"/>
      <c r="Z35" s="46"/>
      <c r="AA35" s="84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46"/>
      <c r="Z36" s="46"/>
      <c r="AA36" s="84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46"/>
      <c r="Z37" s="46"/>
      <c r="AA37" s="84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46"/>
      <c r="Z38" s="46"/>
      <c r="AA38" s="84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46"/>
      <c r="Z39" s="46"/>
      <c r="AA39" s="84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46"/>
      <c r="Z40" s="46"/>
      <c r="AA40" s="84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46"/>
      <c r="Z41" s="46"/>
      <c r="AA41" s="85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46"/>
      <c r="Z42" s="46"/>
      <c r="AA42" s="101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sheetProtection sheet="1" objects="1" scenarios="1"/>
  <mergeCells count="6">
    <mergeCell ref="E2:H2"/>
    <mergeCell ref="AB8:AM9"/>
    <mergeCell ref="C9:J9"/>
    <mergeCell ref="D10:H10"/>
    <mergeCell ref="M10:O10"/>
    <mergeCell ref="Q10:X10"/>
  </mergeCells>
  <conditionalFormatting sqref="D13:H100">
    <cfRule type="expression" dxfId="111" priority="9">
      <formula>$D13&gt;0</formula>
    </cfRule>
  </conditionalFormatting>
  <conditionalFormatting sqref="D13:O100 Q13:X100">
    <cfRule type="expression" dxfId="110" priority="11">
      <formula>D13=0</formula>
    </cfRule>
  </conditionalFormatting>
  <conditionalFormatting sqref="M13:M42">
    <cfRule type="notContainsBlanks" dxfId="109" priority="6">
      <formula>LEN(TRIM(M13))&gt;0</formula>
    </cfRule>
  </conditionalFormatting>
  <conditionalFormatting sqref="M13:O42">
    <cfRule type="expression" dxfId="108" priority="4">
      <formula>AND(ISBLANK(M13),AB13=1)</formula>
    </cfRule>
  </conditionalFormatting>
  <conditionalFormatting sqref="M13:O100 Q13:X100">
    <cfRule type="expression" dxfId="107" priority="10">
      <formula>$D13&gt;0</formula>
    </cfRule>
  </conditionalFormatting>
  <conditionalFormatting sqref="M13:X42">
    <cfRule type="cellIs" dxfId="106" priority="1" operator="equal">
      <formula>"NA"</formula>
    </cfRule>
  </conditionalFormatting>
  <conditionalFormatting sqref="N13:O42">
    <cfRule type="expression" dxfId="105" priority="2">
      <formula>$N13&gt;0</formula>
    </cfRule>
  </conditionalFormatting>
  <conditionalFormatting sqref="O13:O100">
    <cfRule type="expression" dxfId="104" priority="5">
      <formula>O13&gt;0</formula>
    </cfRule>
    <cfRule type="expression" dxfId="103" priority="8">
      <formula>O13=0</formula>
    </cfRule>
  </conditionalFormatting>
  <conditionalFormatting sqref="O14:O42">
    <cfRule type="expression" dxfId="102" priority="14">
      <formula>AND($O14&lt;=$AF$7+15, $O14&gt;=$AF$7)</formula>
    </cfRule>
  </conditionalFormatting>
  <conditionalFormatting sqref="Q13:T42">
    <cfRule type="notContainsBlanks" dxfId="101" priority="7">
      <formula>LEN(TRIM(Q13))&gt;0</formula>
    </cfRule>
  </conditionalFormatting>
  <conditionalFormatting sqref="Q13:Y42">
    <cfRule type="expression" dxfId="100" priority="3">
      <formula>AND(ISBLANK(Q13),AF13=1)</formula>
    </cfRule>
  </conditionalFormatting>
  <conditionalFormatting sqref="U13:X42">
    <cfRule type="expression" dxfId="99" priority="12">
      <formula>AND(ISBLANK(U13),AJ13=1)</formula>
    </cfRule>
    <cfRule type="notContainsBlanks" dxfId="98" priority="13">
      <formula>LEN(TRIM(U13))&gt;0</formula>
    </cfRule>
  </conditionalFormatting>
  <dataValidations count="6">
    <dataValidation allowBlank="1" showInputMessage="1" showErrorMessage="1" error="Vous n'avez rien à produire._x000a_Cliquez sur &quot;Annuler&quot;" sqref="AG14:AK42 AF13:AK13 AF15:AF42 AL13:AM42 AB13:AE42" xr:uid="{22747E23-7398-4A3E-8939-5A8623F122A7}"/>
    <dataValidation type="custom" allowBlank="1" showInputMessage="1" showErrorMessage="1" error="Vous n'avez rien à produire._x000a_Cliquez sur &quot;Annuler&quot;" sqref="M43" xr:uid="{93B2BB95-7E78-412D-926D-6EFBD49643B5}">
      <formula1>AF43=1</formula1>
    </dataValidation>
    <dataValidation allowBlank="1" showInputMessage="1" showErrorMessage="1" prompt="ATTENTION ! _x000a_Ne jamais supprimer le contenu de cette cellule" sqref="AF3:AF6" xr:uid="{F6CB0BC0-3D39-49CD-8877-942B91FDC3AA}"/>
    <dataValidation type="custom" allowBlank="1" showInputMessage="1" showErrorMessage="1" error="Vous n'avez rien à produire._x000a_Cliquez sur &quot;Annuler&quot;" sqref="U43:Z43 AB43 AG43 N43:P43" xr:uid="{23D8B45A-396E-49B6-B5D7-38099F701ADB}">
      <formula1>#REF!=1</formula1>
    </dataValidation>
    <dataValidation type="custom" allowBlank="1" showInputMessage="1" showErrorMessage="1" error="Vous n'avez rien à produire._x000a_Cliquez sur &quot;Annuler&quot;" sqref="AF43" xr:uid="{AD8EC187-F328-4C58-B610-B7D09094F3C1}">
      <formula1>AI43=1</formula1>
    </dataValidation>
    <dataValidation type="list" allowBlank="1" showInputMessage="1" showErrorMessage="1" sqref="AB10:AM10 Q12:X12" xr:uid="{805F823A-5559-43C4-A8D2-7ED82DE42843}">
      <formula1>Liste_declarations</formula1>
    </dataValidation>
  </dataValidations>
  <hyperlinks>
    <hyperlink ref="D5" location="'ℹ️Informations clients'!A1" tooltip="Informations clients" display="'ℹ️Informations clients'!A1" xr:uid="{EEA4E14D-F540-47C0-BFA0-54C12865D7FC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26EFBE-7DC2-4D8B-AD86-4B3B09F808D9}">
          <x14:formula1>
            <xm:f>'ℹ️Informations clients'!$L$10:$M$10</xm:f>
          </x14:formula1>
          <xm:sqref>M12:N12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8A8FA-66E2-4CA2-B094-3CDABACC8AAA}">
  <sheetPr>
    <tabColor theme="7" tint="0.59999389629810485"/>
  </sheetPr>
  <dimension ref="A1:AN47"/>
  <sheetViews>
    <sheetView showGridLines="0" workbookViewId="0">
      <selection activeCell="D8" sqref="D8"/>
    </sheetView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8.85546875" style="51" bestFit="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6</v>
      </c>
      <c r="AG3" s="36" t="str">
        <f>_xlfn.XLOOKUP(AF3,Technique!$B$12:$B$23,Technique!$A$12:$A$23,0)</f>
        <v>juin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juin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45813</v>
      </c>
      <c r="P13" s="96"/>
      <c r="Q13" s="96"/>
      <c r="R13" s="96"/>
      <c r="S13" s="96"/>
      <c r="T13" s="96"/>
      <c r="U13" s="96"/>
      <c r="V13" s="96"/>
      <c r="W13" s="155"/>
      <c r="X13" s="155"/>
      <c r="Y13" s="201"/>
      <c r="Z13" s="201"/>
      <c r="AA13" s="202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0</v>
      </c>
      <c r="AJ13" s="82">
        <f>IF(AND('ℹ️Informations clients'!$S11="oui",_xlfn.XLOOKUP($AF$3,Technique!$B$115:$B$126,Technique!$C$115:$C$126)=1),1,0)</f>
        <v>0</v>
      </c>
      <c r="AK13" s="82">
        <f>IF(AND('ℹ️Informations clients'!T11="oui",_xlfn.XLOOKUP($AF$3,Technique!$B$97:$B$108,Technique!$C$97:$C$108)=1),1,0)</f>
        <v>0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45823</v>
      </c>
      <c r="P14" s="96"/>
      <c r="Q14" s="96"/>
      <c r="R14" s="96"/>
      <c r="S14" s="96"/>
      <c r="T14" s="96"/>
      <c r="U14" s="96"/>
      <c r="V14" s="96"/>
      <c r="W14" s="155"/>
      <c r="X14" s="155"/>
      <c r="Y14" s="201"/>
      <c r="Z14" s="201"/>
      <c r="AA14" s="203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0</v>
      </c>
      <c r="AG14" s="82">
        <f>IF(AND('ℹ️Informations clients'!$P12="oui",_xlfn.XLOOKUP($AF$3,Technique!$B$47:$B$58,Technique!$C$47:$C$58)=1),1,0)</f>
        <v>0</v>
      </c>
      <c r="AH14" s="82">
        <f>IF(AND('ℹ️Informations clients'!$P12="oui",_xlfn.XLOOKUP($AF$3,Technique!$B$47:$B$58,Technique!$C$47:$C$58)=1),1,0)</f>
        <v>0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45823</v>
      </c>
      <c r="P15" s="96"/>
      <c r="Q15" s="96"/>
      <c r="R15" s="96"/>
      <c r="S15" s="96"/>
      <c r="T15" s="96"/>
      <c r="U15" s="96"/>
      <c r="V15" s="96"/>
      <c r="W15" s="155"/>
      <c r="X15" s="155"/>
      <c r="Y15" s="201"/>
      <c r="Z15" s="201"/>
      <c r="AA15" s="203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0</v>
      </c>
      <c r="AH15" s="82">
        <f>IF(AND('ℹ️Informations clients'!$P13="oui",_xlfn.XLOOKUP($AF$3,Technique!$B$47:$B$58,Technique!$C$47:$C$58)=1),1,0)</f>
        <v>0</v>
      </c>
      <c r="AI15" s="82">
        <f>IF(AND('ℹ️Informations clients'!$R13="oui",_xlfn.XLOOKUP($AF$3,Technique!$B$64:$B$75,Technique!$C$64:$C$75)=1),1,0)</f>
        <v>0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201"/>
      <c r="Z16" s="201"/>
      <c r="AA16" s="203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201"/>
      <c r="Z17" s="201"/>
      <c r="AA17" s="203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201"/>
      <c r="Z18" s="201"/>
      <c r="AA18" s="203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201"/>
      <c r="Z19" s="201"/>
      <c r="AA19" s="203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201"/>
      <c r="Z20" s="201"/>
      <c r="AA20" s="203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201"/>
      <c r="Z21" s="201"/>
      <c r="AA21" s="203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201"/>
      <c r="Z22" s="201"/>
      <c r="AA22" s="203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201"/>
      <c r="Z23" s="201"/>
      <c r="AA23" s="203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201"/>
      <c r="Z24" s="201"/>
      <c r="AA24" s="203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201"/>
      <c r="Z25" s="201"/>
      <c r="AA25" s="203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201"/>
      <c r="Z26" s="201"/>
      <c r="AA26" s="203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201"/>
      <c r="Z27" s="201"/>
      <c r="AA27" s="203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201"/>
      <c r="Z28" s="201"/>
      <c r="AA28" s="203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201"/>
      <c r="Z29" s="201"/>
      <c r="AA29" s="203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201"/>
      <c r="Z30" s="201"/>
      <c r="AA30" s="203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201"/>
      <c r="Z31" s="201"/>
      <c r="AA31" s="203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201"/>
      <c r="Z32" s="201"/>
      <c r="AA32" s="203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201"/>
      <c r="Z33" s="201"/>
      <c r="AA33" s="203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201"/>
      <c r="Z34" s="201"/>
      <c r="AA34" s="203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201"/>
      <c r="Z35" s="201"/>
      <c r="AA35" s="203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201"/>
      <c r="Z36" s="201"/>
      <c r="AA36" s="203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201"/>
      <c r="Z37" s="201"/>
      <c r="AA37" s="203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201"/>
      <c r="Z38" s="201"/>
      <c r="AA38" s="203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201"/>
      <c r="Z39" s="201"/>
      <c r="AA39" s="203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201"/>
      <c r="Z40" s="201"/>
      <c r="AA40" s="203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201"/>
      <c r="Z41" s="201"/>
      <c r="AA41" s="204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201"/>
      <c r="Z42" s="201"/>
      <c r="AA42" s="205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sheetProtection sheet="1" objects="1" scenarios="1" formatColumns="0"/>
  <mergeCells count="6">
    <mergeCell ref="E2:H2"/>
    <mergeCell ref="AB8:AM9"/>
    <mergeCell ref="C9:J9"/>
    <mergeCell ref="D10:H10"/>
    <mergeCell ref="M10:O10"/>
    <mergeCell ref="Q10:X10"/>
  </mergeCells>
  <conditionalFormatting sqref="D13:H100">
    <cfRule type="expression" dxfId="97" priority="9">
      <formula>$D13&gt;0</formula>
    </cfRule>
  </conditionalFormatting>
  <conditionalFormatting sqref="D13:O100 Q13:X100">
    <cfRule type="expression" dxfId="96" priority="11">
      <formula>D13=0</formula>
    </cfRule>
  </conditionalFormatting>
  <conditionalFormatting sqref="M13:M42">
    <cfRule type="notContainsBlanks" dxfId="95" priority="6">
      <formula>LEN(TRIM(M13))&gt;0</formula>
    </cfRule>
  </conditionalFormatting>
  <conditionalFormatting sqref="M13:O42">
    <cfRule type="expression" dxfId="94" priority="4">
      <formula>AND(ISBLANK(M13),AB13=1)</formula>
    </cfRule>
  </conditionalFormatting>
  <conditionalFormatting sqref="M13:O100 Q13:X100">
    <cfRule type="expression" dxfId="93" priority="10">
      <formula>$D13&gt;0</formula>
    </cfRule>
  </conditionalFormatting>
  <conditionalFormatting sqref="M13:X42">
    <cfRule type="cellIs" dxfId="92" priority="1" operator="equal">
      <formula>"NA"</formula>
    </cfRule>
  </conditionalFormatting>
  <conditionalFormatting sqref="N13:O42">
    <cfRule type="expression" dxfId="91" priority="2">
      <formula>$N13&gt;0</formula>
    </cfRule>
  </conditionalFormatting>
  <conditionalFormatting sqref="O13:O100">
    <cfRule type="expression" dxfId="90" priority="5">
      <formula>O13&gt;0</formula>
    </cfRule>
    <cfRule type="expression" dxfId="89" priority="8">
      <formula>O13=0</formula>
    </cfRule>
  </conditionalFormatting>
  <conditionalFormatting sqref="O14:O42">
    <cfRule type="expression" dxfId="88" priority="14">
      <formula>AND($O14&lt;=$AF$7+15, $O14&gt;=$AF$7)</formula>
    </cfRule>
  </conditionalFormatting>
  <conditionalFormatting sqref="Q13:T42">
    <cfRule type="notContainsBlanks" dxfId="87" priority="7">
      <formula>LEN(TRIM(Q13))&gt;0</formula>
    </cfRule>
  </conditionalFormatting>
  <conditionalFormatting sqref="Q13:Y42">
    <cfRule type="expression" dxfId="86" priority="3">
      <formula>AND(ISBLANK(Q13),AF13=1)</formula>
    </cfRule>
  </conditionalFormatting>
  <conditionalFormatting sqref="U13:X42">
    <cfRule type="expression" dxfId="85" priority="12">
      <formula>AND(ISBLANK(U13),AJ13=1)</formula>
    </cfRule>
    <cfRule type="notContainsBlanks" dxfId="84" priority="13">
      <formula>LEN(TRIM(U13))&gt;0</formula>
    </cfRule>
  </conditionalFormatting>
  <dataValidations count="6">
    <dataValidation allowBlank="1" showInputMessage="1" showErrorMessage="1" error="Vous n'avez rien à produire._x000a_Cliquez sur &quot;Annuler&quot;" sqref="AG14:AK42 AF13:AK13 AF15:AF42 AL13:AM42 AB13:AE42" xr:uid="{17939F5C-CFC3-4350-8131-E398F03F42D5}"/>
    <dataValidation type="custom" allowBlank="1" showInputMessage="1" showErrorMessage="1" error="Vous n'avez rien à produire._x000a_Cliquez sur &quot;Annuler&quot;" sqref="M43" xr:uid="{65F08E96-A5A6-42C6-80F5-34B23AE5EC2C}">
      <formula1>AF43=1</formula1>
    </dataValidation>
    <dataValidation allowBlank="1" showInputMessage="1" showErrorMessage="1" prompt="ATTENTION ! _x000a_Ne jamais supprimer le contenu de cette cellule" sqref="AF3:AF6" xr:uid="{0DCA2D03-18A7-4C6B-A29D-C3B76C6C816C}"/>
    <dataValidation type="custom" allowBlank="1" showInputMessage="1" showErrorMessage="1" error="Vous n'avez rien à produire._x000a_Cliquez sur &quot;Annuler&quot;" sqref="U43:Z43 AB43 AG43 N43:P43" xr:uid="{68828E8C-5103-4450-8F32-F82B5F9F5091}">
      <formula1>#REF!=1</formula1>
    </dataValidation>
    <dataValidation type="custom" allowBlank="1" showInputMessage="1" showErrorMessage="1" error="Vous n'avez rien à produire._x000a_Cliquez sur &quot;Annuler&quot;" sqref="AF43" xr:uid="{6F34DBE4-EA97-4EEE-B0F0-2219B357B7B5}">
      <formula1>AI43=1</formula1>
    </dataValidation>
    <dataValidation type="list" allowBlank="1" showInputMessage="1" showErrorMessage="1" sqref="AB10:AM10 Q12:X12" xr:uid="{1847B6F9-34FE-47DE-B409-D03B0498D88C}">
      <formula1>Liste_declarations</formula1>
    </dataValidation>
  </dataValidations>
  <hyperlinks>
    <hyperlink ref="D5" location="'ℹ️Informations clients'!A1" tooltip="Informations clients" display="'ℹ️Informations clients'!A1" xr:uid="{E469DF7B-8644-4849-A226-EFF1F6EFD282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118FFA-D56A-48C6-8EE7-700DF34A560F}">
          <x14:formula1>
            <xm:f>'ℹ️Informations clients'!$L$10:$M$10</xm:f>
          </x14:formula1>
          <xm:sqref>M12:N12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D5F14-0BA6-4E9F-9BD8-C712FC21939C}">
  <sheetPr>
    <tabColor theme="7" tint="0.59999389629810485"/>
  </sheetPr>
  <dimension ref="A1:AN47"/>
  <sheetViews>
    <sheetView showGridLines="0" topLeftCell="U9" workbookViewId="0">
      <selection activeCell="AB13" sqref="AB13:AB42"/>
    </sheetView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9.85546875" style="5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7</v>
      </c>
      <c r="AG3" s="36" t="str">
        <f>_xlfn.XLOOKUP(AF3,Technique!$B$12:$B$23,Technique!$A$12:$A$23,0)</f>
        <v>juillet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juillet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45843</v>
      </c>
      <c r="P13" s="96"/>
      <c r="Q13" s="96"/>
      <c r="R13" s="96"/>
      <c r="S13" s="96"/>
      <c r="T13" s="96"/>
      <c r="U13" s="96"/>
      <c r="V13" s="96"/>
      <c r="W13" s="155"/>
      <c r="X13" s="155"/>
      <c r="Y13" s="201"/>
      <c r="Z13" s="201"/>
      <c r="AA13" s="202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0</v>
      </c>
      <c r="AJ13" s="82">
        <f>IF(AND('ℹ️Informations clients'!$S11="oui",_xlfn.XLOOKUP($AF$3,Technique!$B$115:$B$126,Technique!$C$115:$C$126)=1),1,0)</f>
        <v>0</v>
      </c>
      <c r="AK13" s="82">
        <f>IF(AND('ℹ️Informations clients'!T11="oui",_xlfn.XLOOKUP($AF$3,Technique!$B$97:$B$108,Technique!$C$97:$C$108)=1),1,0)</f>
        <v>0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45853</v>
      </c>
      <c r="P14" s="96"/>
      <c r="Q14" s="96"/>
      <c r="R14" s="96"/>
      <c r="S14" s="96"/>
      <c r="T14" s="96"/>
      <c r="U14" s="96"/>
      <c r="V14" s="96"/>
      <c r="W14" s="155"/>
      <c r="X14" s="155"/>
      <c r="Y14" s="201"/>
      <c r="Z14" s="201"/>
      <c r="AA14" s="203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1</v>
      </c>
      <c r="AG14" s="82">
        <f>IF(AND('ℹ️Informations clients'!$P12="oui",_xlfn.XLOOKUP($AF$3,Technique!$B$47:$B$58,Technique!$C$47:$C$58)=1),1,0)</f>
        <v>0</v>
      </c>
      <c r="AH14" s="82">
        <f>IF(AND('ℹ️Informations clients'!$P12="oui",_xlfn.XLOOKUP($AF$3,Technique!$B$47:$B$58,Technique!$C$47:$C$58)=1),1,0)</f>
        <v>0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45853</v>
      </c>
      <c r="P15" s="96"/>
      <c r="Q15" s="96"/>
      <c r="R15" s="96"/>
      <c r="S15" s="96"/>
      <c r="T15" s="96"/>
      <c r="U15" s="96"/>
      <c r="V15" s="96"/>
      <c r="W15" s="155"/>
      <c r="X15" s="155"/>
      <c r="Y15" s="201"/>
      <c r="Z15" s="201"/>
      <c r="AA15" s="203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0</v>
      </c>
      <c r="AH15" s="82">
        <f>IF(AND('ℹ️Informations clients'!$P13="oui",_xlfn.XLOOKUP($AF$3,Technique!$B$47:$B$58,Technique!$C$47:$C$58)=1),1,0)</f>
        <v>0</v>
      </c>
      <c r="AI15" s="82">
        <f>IF(AND('ℹ️Informations clients'!$R13="oui",_xlfn.XLOOKUP($AF$3,Technique!$B$64:$B$75,Technique!$C$64:$C$75)=1),1,0)</f>
        <v>0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201"/>
      <c r="Z16" s="201"/>
      <c r="AA16" s="203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201"/>
      <c r="Z17" s="201"/>
      <c r="AA17" s="203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201"/>
      <c r="Z18" s="201"/>
      <c r="AA18" s="203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201"/>
      <c r="Z19" s="201"/>
      <c r="AA19" s="203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201"/>
      <c r="Z20" s="201"/>
      <c r="AA20" s="203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201"/>
      <c r="Z21" s="201"/>
      <c r="AA21" s="203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201"/>
      <c r="Z22" s="201"/>
      <c r="AA22" s="203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201"/>
      <c r="Z23" s="201"/>
      <c r="AA23" s="203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201"/>
      <c r="Z24" s="201"/>
      <c r="AA24" s="203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201"/>
      <c r="Z25" s="201"/>
      <c r="AA25" s="203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201"/>
      <c r="Z26" s="201"/>
      <c r="AA26" s="203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201"/>
      <c r="Z27" s="201"/>
      <c r="AA27" s="203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201"/>
      <c r="Z28" s="201"/>
      <c r="AA28" s="203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201"/>
      <c r="Z29" s="201"/>
      <c r="AA29" s="203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201"/>
      <c r="Z30" s="201"/>
      <c r="AA30" s="203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201"/>
      <c r="Z31" s="201"/>
      <c r="AA31" s="203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201"/>
      <c r="Z32" s="201"/>
      <c r="AA32" s="203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201"/>
      <c r="Z33" s="201"/>
      <c r="AA33" s="203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201"/>
      <c r="Z34" s="201"/>
      <c r="AA34" s="203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201"/>
      <c r="Z35" s="201"/>
      <c r="AA35" s="203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201"/>
      <c r="Z36" s="201"/>
      <c r="AA36" s="203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201"/>
      <c r="Z37" s="201"/>
      <c r="AA37" s="203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201"/>
      <c r="Z38" s="201"/>
      <c r="AA38" s="203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201"/>
      <c r="Z39" s="201"/>
      <c r="AA39" s="203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201"/>
      <c r="Z40" s="201"/>
      <c r="AA40" s="203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201"/>
      <c r="Z41" s="201"/>
      <c r="AA41" s="204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201"/>
      <c r="Z42" s="201"/>
      <c r="AA42" s="205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sheetProtection sheet="1" objects="1" scenarios="1" formatColumns="0"/>
  <mergeCells count="6">
    <mergeCell ref="E2:H2"/>
    <mergeCell ref="AB8:AM9"/>
    <mergeCell ref="C9:J9"/>
    <mergeCell ref="D10:H10"/>
    <mergeCell ref="M10:O10"/>
    <mergeCell ref="Q10:X10"/>
  </mergeCells>
  <conditionalFormatting sqref="D13:H100">
    <cfRule type="expression" dxfId="83" priority="9">
      <formula>$D13&gt;0</formula>
    </cfRule>
  </conditionalFormatting>
  <conditionalFormatting sqref="D13:O100 Q13:X100">
    <cfRule type="expression" dxfId="82" priority="11">
      <formula>D13=0</formula>
    </cfRule>
  </conditionalFormatting>
  <conditionalFormatting sqref="M13:M42">
    <cfRule type="notContainsBlanks" dxfId="81" priority="6">
      <formula>LEN(TRIM(M13))&gt;0</formula>
    </cfRule>
  </conditionalFormatting>
  <conditionalFormatting sqref="M13:O42">
    <cfRule type="expression" dxfId="80" priority="4">
      <formula>AND(ISBLANK(M13),AB13=1)</formula>
    </cfRule>
  </conditionalFormatting>
  <conditionalFormatting sqref="M13:O100 Q13:X100">
    <cfRule type="expression" dxfId="79" priority="10">
      <formula>$D13&gt;0</formula>
    </cfRule>
  </conditionalFormatting>
  <conditionalFormatting sqref="M13:X42">
    <cfRule type="cellIs" dxfId="78" priority="1" operator="equal">
      <formula>"NA"</formula>
    </cfRule>
  </conditionalFormatting>
  <conditionalFormatting sqref="N13:O42">
    <cfRule type="expression" dxfId="77" priority="2">
      <formula>$N13&gt;0</formula>
    </cfRule>
  </conditionalFormatting>
  <conditionalFormatting sqref="O13:O100">
    <cfRule type="expression" dxfId="76" priority="5">
      <formula>O13&gt;0</formula>
    </cfRule>
    <cfRule type="expression" dxfId="75" priority="8">
      <formula>O13=0</formula>
    </cfRule>
  </conditionalFormatting>
  <conditionalFormatting sqref="O14:O42">
    <cfRule type="expression" dxfId="74" priority="14">
      <formula>AND($O14&lt;=$AF$7+15, $O14&gt;=$AF$7)</formula>
    </cfRule>
  </conditionalFormatting>
  <conditionalFormatting sqref="Q13:T42">
    <cfRule type="notContainsBlanks" dxfId="73" priority="7">
      <formula>LEN(TRIM(Q13))&gt;0</formula>
    </cfRule>
  </conditionalFormatting>
  <conditionalFormatting sqref="Q13:Y42">
    <cfRule type="expression" dxfId="72" priority="3">
      <formula>AND(ISBLANK(Q13),AF13=1)</formula>
    </cfRule>
  </conditionalFormatting>
  <conditionalFormatting sqref="U13:X42">
    <cfRule type="expression" dxfId="71" priority="12">
      <formula>AND(ISBLANK(U13),AJ13=1)</formula>
    </cfRule>
    <cfRule type="notContainsBlanks" dxfId="70" priority="13">
      <formula>LEN(TRIM(U13))&gt;0</formula>
    </cfRule>
  </conditionalFormatting>
  <dataValidations count="6">
    <dataValidation allowBlank="1" showInputMessage="1" showErrorMessage="1" error="Vous n'avez rien à produire._x000a_Cliquez sur &quot;Annuler&quot;" sqref="AG14:AK42 AF13:AK13 AF15:AF42 AL13:AM42 AB13:AE42" xr:uid="{CF75D01F-03A9-4F72-B8CC-A437C5F9217C}"/>
    <dataValidation type="custom" allowBlank="1" showInputMessage="1" showErrorMessage="1" error="Vous n'avez rien à produire._x000a_Cliquez sur &quot;Annuler&quot;" sqref="M43" xr:uid="{6AB8EFFA-A103-46B5-81A7-25163A721578}">
      <formula1>AF43=1</formula1>
    </dataValidation>
    <dataValidation allowBlank="1" showInputMessage="1" showErrorMessage="1" prompt="ATTENTION ! _x000a_Ne jamais supprimer le contenu de cette cellule" sqref="AF3:AF6" xr:uid="{A07B3BA4-8E7E-4FEF-8E99-C203AF08BA3C}"/>
    <dataValidation type="custom" allowBlank="1" showInputMessage="1" showErrorMessage="1" error="Vous n'avez rien à produire._x000a_Cliquez sur &quot;Annuler&quot;" sqref="U43:Z43 AB43 AG43 N43:P43" xr:uid="{47D20D42-5BCA-4EB5-9D94-E0171EA88F2F}">
      <formula1>#REF!=1</formula1>
    </dataValidation>
    <dataValidation type="custom" allowBlank="1" showInputMessage="1" showErrorMessage="1" error="Vous n'avez rien à produire._x000a_Cliquez sur &quot;Annuler&quot;" sqref="AF43" xr:uid="{54B94B95-E9C9-47A8-915A-6CA16CFE6466}">
      <formula1>AI43=1</formula1>
    </dataValidation>
    <dataValidation type="list" allowBlank="1" showInputMessage="1" showErrorMessage="1" sqref="AB10:AM10 Q12:X12" xr:uid="{BE6EBADC-643B-4037-B40C-07E9CC2AF9F6}">
      <formula1>Liste_declarations</formula1>
    </dataValidation>
  </dataValidations>
  <hyperlinks>
    <hyperlink ref="D5" location="'ℹ️Informations clients'!A1" tooltip="Informations clients" display="'ℹ️Informations clients'!A1" xr:uid="{8A24555E-BAD0-4A37-AF3F-C183B47F821B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A0746A-CA35-4EE9-BA31-B1F8AF0F3C97}">
          <x14:formula1>
            <xm:f>'ℹ️Informations clients'!$L$10:$M$10</xm:f>
          </x14:formula1>
          <xm:sqref>M12:N12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DFC5-98E1-429A-82F9-819F8292EB3A}">
  <sheetPr>
    <tabColor theme="7" tint="0.59999389629810485"/>
  </sheetPr>
  <dimension ref="A1:AN47"/>
  <sheetViews>
    <sheetView showGridLines="0" workbookViewId="0">
      <selection activeCell="E1" sqref="E1"/>
    </sheetView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8.85546875" style="51" bestFit="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8</v>
      </c>
      <c r="AG3" s="36" t="str">
        <f>_xlfn.XLOOKUP(AF3,Technique!$B$12:$B$23,Technique!$A$12:$A$23,0)</f>
        <v>août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août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45874</v>
      </c>
      <c r="P13" s="96"/>
      <c r="Q13" s="96"/>
      <c r="R13" s="96"/>
      <c r="S13" s="96"/>
      <c r="T13" s="96"/>
      <c r="U13" s="96"/>
      <c r="V13" s="96"/>
      <c r="W13" s="155"/>
      <c r="X13" s="155"/>
      <c r="Y13" s="201"/>
      <c r="Z13" s="201"/>
      <c r="AA13" s="202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0</v>
      </c>
      <c r="AJ13" s="82">
        <f>IF(AND('ℹ️Informations clients'!$S11="oui",_xlfn.XLOOKUP($AF$3,Technique!$B$115:$B$126,Technique!$C$115:$C$126)=1),1,0)</f>
        <v>0</v>
      </c>
      <c r="AK13" s="82">
        <f>IF(AND('ℹ️Informations clients'!T11="oui",_xlfn.XLOOKUP($AF$3,Technique!$B$97:$B$108,Technique!$C$97:$C$108)=1),1,0)</f>
        <v>0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45884</v>
      </c>
      <c r="P14" s="96"/>
      <c r="Q14" s="96"/>
      <c r="R14" s="96"/>
      <c r="S14" s="96"/>
      <c r="T14" s="96"/>
      <c r="U14" s="96"/>
      <c r="V14" s="96"/>
      <c r="W14" s="155"/>
      <c r="X14" s="155"/>
      <c r="Y14" s="201"/>
      <c r="Z14" s="201"/>
      <c r="AA14" s="203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0</v>
      </c>
      <c r="AG14" s="82">
        <f>IF(AND('ℹ️Informations clients'!$P12="oui",_xlfn.XLOOKUP($AF$3,Technique!$B$47:$B$58,Technique!$C$47:$C$58)=1),1,0)</f>
        <v>0</v>
      </c>
      <c r="AH14" s="82">
        <f>IF(AND('ℹ️Informations clients'!$P12="oui",_xlfn.XLOOKUP($AF$3,Technique!$B$47:$B$58,Technique!$C$47:$C$58)=1),1,0)</f>
        <v>0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45884</v>
      </c>
      <c r="P15" s="96"/>
      <c r="Q15" s="96"/>
      <c r="R15" s="96"/>
      <c r="S15" s="96"/>
      <c r="T15" s="96"/>
      <c r="U15" s="96"/>
      <c r="V15" s="96"/>
      <c r="W15" s="155"/>
      <c r="X15" s="155"/>
      <c r="Y15" s="201"/>
      <c r="Z15" s="201"/>
      <c r="AA15" s="203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0</v>
      </c>
      <c r="AH15" s="82">
        <f>IF(AND('ℹ️Informations clients'!$P13="oui",_xlfn.XLOOKUP($AF$3,Technique!$B$47:$B$58,Technique!$C$47:$C$58)=1),1,0)</f>
        <v>0</v>
      </c>
      <c r="AI15" s="82">
        <f>IF(AND('ℹ️Informations clients'!$R13="oui",_xlfn.XLOOKUP($AF$3,Technique!$B$64:$B$75,Technique!$C$64:$C$75)=1),1,0)</f>
        <v>0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201"/>
      <c r="Z16" s="201"/>
      <c r="AA16" s="203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201"/>
      <c r="Z17" s="201"/>
      <c r="AA17" s="203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201"/>
      <c r="Z18" s="201"/>
      <c r="AA18" s="203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201"/>
      <c r="Z19" s="201"/>
      <c r="AA19" s="203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201"/>
      <c r="Z20" s="201"/>
      <c r="AA20" s="203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201"/>
      <c r="Z21" s="201"/>
      <c r="AA21" s="203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201"/>
      <c r="Z22" s="201"/>
      <c r="AA22" s="203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201"/>
      <c r="Z23" s="201"/>
      <c r="AA23" s="203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201"/>
      <c r="Z24" s="201"/>
      <c r="AA24" s="203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201"/>
      <c r="Z25" s="201"/>
      <c r="AA25" s="203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201"/>
      <c r="Z26" s="201"/>
      <c r="AA26" s="203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201"/>
      <c r="Z27" s="201"/>
      <c r="AA27" s="203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201"/>
      <c r="Z28" s="201"/>
      <c r="AA28" s="203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201"/>
      <c r="Z29" s="201"/>
      <c r="AA29" s="203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201"/>
      <c r="Z30" s="201"/>
      <c r="AA30" s="203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201"/>
      <c r="Z31" s="201"/>
      <c r="AA31" s="203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201"/>
      <c r="Z32" s="201"/>
      <c r="AA32" s="203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201"/>
      <c r="Z33" s="201"/>
      <c r="AA33" s="203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201"/>
      <c r="Z34" s="201"/>
      <c r="AA34" s="203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201"/>
      <c r="Z35" s="201"/>
      <c r="AA35" s="203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201"/>
      <c r="Z36" s="201"/>
      <c r="AA36" s="203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201"/>
      <c r="Z37" s="201"/>
      <c r="AA37" s="203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201"/>
      <c r="Z38" s="201"/>
      <c r="AA38" s="203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201"/>
      <c r="Z39" s="201"/>
      <c r="AA39" s="203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201"/>
      <c r="Z40" s="201"/>
      <c r="AA40" s="203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201"/>
      <c r="Z41" s="201"/>
      <c r="AA41" s="204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201"/>
      <c r="Z42" s="201"/>
      <c r="AA42" s="205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sheetProtection sheet="1" objects="1" scenarios="1"/>
  <mergeCells count="6">
    <mergeCell ref="E2:H2"/>
    <mergeCell ref="AB8:AM9"/>
    <mergeCell ref="C9:J9"/>
    <mergeCell ref="D10:H10"/>
    <mergeCell ref="M10:O10"/>
    <mergeCell ref="Q10:X10"/>
  </mergeCells>
  <conditionalFormatting sqref="D13:H100">
    <cfRule type="expression" dxfId="69" priority="9">
      <formula>$D13&gt;0</formula>
    </cfRule>
  </conditionalFormatting>
  <conditionalFormatting sqref="D13:O100 Q13:X100">
    <cfRule type="expression" dxfId="68" priority="11">
      <formula>D13=0</formula>
    </cfRule>
  </conditionalFormatting>
  <conditionalFormatting sqref="M13:M42">
    <cfRule type="notContainsBlanks" dxfId="67" priority="6">
      <formula>LEN(TRIM(M13))&gt;0</formula>
    </cfRule>
  </conditionalFormatting>
  <conditionalFormatting sqref="M13:O42">
    <cfRule type="expression" dxfId="66" priority="4">
      <formula>AND(ISBLANK(M13),AB13=1)</formula>
    </cfRule>
  </conditionalFormatting>
  <conditionalFormatting sqref="M13:O100 Q13:X100">
    <cfRule type="expression" dxfId="65" priority="10">
      <formula>$D13&gt;0</formula>
    </cfRule>
  </conditionalFormatting>
  <conditionalFormatting sqref="M13:X42">
    <cfRule type="cellIs" dxfId="64" priority="1" operator="equal">
      <formula>"NA"</formula>
    </cfRule>
  </conditionalFormatting>
  <conditionalFormatting sqref="N13:O42">
    <cfRule type="expression" dxfId="63" priority="2">
      <formula>$N13&gt;0</formula>
    </cfRule>
  </conditionalFormatting>
  <conditionalFormatting sqref="O13:O100">
    <cfRule type="expression" dxfId="62" priority="5">
      <formula>O13&gt;0</formula>
    </cfRule>
    <cfRule type="expression" dxfId="61" priority="8">
      <formula>O13=0</formula>
    </cfRule>
  </conditionalFormatting>
  <conditionalFormatting sqref="O14:O42">
    <cfRule type="expression" dxfId="60" priority="14">
      <formula>AND($O14&lt;=$AF$7+15, $O14&gt;=$AF$7)</formula>
    </cfRule>
  </conditionalFormatting>
  <conditionalFormatting sqref="Q13:T42">
    <cfRule type="notContainsBlanks" dxfId="59" priority="7">
      <formula>LEN(TRIM(Q13))&gt;0</formula>
    </cfRule>
  </conditionalFormatting>
  <conditionalFormatting sqref="Q13:Y42">
    <cfRule type="expression" dxfId="58" priority="3">
      <formula>AND(ISBLANK(Q13),AF13=1)</formula>
    </cfRule>
  </conditionalFormatting>
  <conditionalFormatting sqref="U13:X42">
    <cfRule type="expression" dxfId="57" priority="12">
      <formula>AND(ISBLANK(U13),AJ13=1)</formula>
    </cfRule>
    <cfRule type="notContainsBlanks" dxfId="56" priority="13">
      <formula>LEN(TRIM(U13))&gt;0</formula>
    </cfRule>
  </conditionalFormatting>
  <dataValidations count="6">
    <dataValidation allowBlank="1" showInputMessage="1" showErrorMessage="1" error="Vous n'avez rien à produire._x000a_Cliquez sur &quot;Annuler&quot;" sqref="AG14:AK42 AF13:AK13 AF15:AF42 AL13:AM42 AB13:AE42" xr:uid="{D502F82F-3E3F-48AB-B902-FE0D5146E7A6}"/>
    <dataValidation type="custom" allowBlank="1" showInputMessage="1" showErrorMessage="1" error="Vous n'avez rien à produire._x000a_Cliquez sur &quot;Annuler&quot;" sqref="M43" xr:uid="{02166CD0-3AFB-45FB-BE58-C14E2EDB7881}">
      <formula1>AF43=1</formula1>
    </dataValidation>
    <dataValidation allowBlank="1" showInputMessage="1" showErrorMessage="1" prompt="ATTENTION ! _x000a_Ne jamais supprimer le contenu de cette cellule" sqref="AF3:AF6" xr:uid="{1E5454CE-012C-4CED-9887-86E8D3382C9A}"/>
    <dataValidation type="custom" allowBlank="1" showInputMessage="1" showErrorMessage="1" error="Vous n'avez rien à produire._x000a_Cliquez sur &quot;Annuler&quot;" sqref="U43:Z43 AB43 AG43 N43:P43" xr:uid="{821DB49F-FA17-423C-8F59-B8102B15A80A}">
      <formula1>#REF!=1</formula1>
    </dataValidation>
    <dataValidation type="custom" allowBlank="1" showInputMessage="1" showErrorMessage="1" error="Vous n'avez rien à produire._x000a_Cliquez sur &quot;Annuler&quot;" sqref="AF43" xr:uid="{11F20B42-0D9A-4892-AC65-0ED7DCD81FE2}">
      <formula1>AI43=1</formula1>
    </dataValidation>
    <dataValidation type="list" allowBlank="1" showInputMessage="1" showErrorMessage="1" sqref="AB10:AM10 Q12:X12" xr:uid="{EE146182-8BE9-4363-9352-2462D8DBF7FD}">
      <formula1>Liste_declarations</formula1>
    </dataValidation>
  </dataValidations>
  <hyperlinks>
    <hyperlink ref="D5" location="'ℹ️Informations clients'!A1" tooltip="Informations clients" display="'ℹ️Informations clients'!A1" xr:uid="{4EAB68E7-436E-4730-BFCD-E559DD8D0307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595C07-E914-4C4B-848D-8475349D90D6}">
          <x14:formula1>
            <xm:f>'ℹ️Informations clients'!$L$10:$M$10</xm:f>
          </x14:formula1>
          <xm:sqref>M12:N12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97FC3-CE3D-473E-91C9-FBE68D9C32C5}">
  <sheetPr>
    <tabColor theme="7" tint="0.59999389629810485"/>
  </sheetPr>
  <dimension ref="A1:AN47"/>
  <sheetViews>
    <sheetView showGridLines="0" workbookViewId="0"/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8.85546875" style="51" bestFit="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9</v>
      </c>
      <c r="AG3" s="36" t="str">
        <f>_xlfn.XLOOKUP(AF3,Technique!$B$12:$B$23,Technique!$A$12:$A$23,0)</f>
        <v>septembre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septembre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45905</v>
      </c>
      <c r="P13" s="96"/>
      <c r="Q13" s="96"/>
      <c r="R13" s="96"/>
      <c r="S13" s="96"/>
      <c r="T13" s="96"/>
      <c r="U13" s="96"/>
      <c r="V13" s="96"/>
      <c r="W13" s="155"/>
      <c r="X13" s="155"/>
      <c r="Y13" s="46"/>
      <c r="Z13" s="46"/>
      <c r="AA13" s="81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0</v>
      </c>
      <c r="AJ13" s="82">
        <f>IF(AND('ℹ️Informations clients'!$S11="oui",_xlfn.XLOOKUP($AF$3,Technique!$B$115:$B$126,Technique!$C$115:$C$126)=1),1,0)</f>
        <v>0</v>
      </c>
      <c r="AK13" s="82">
        <f>IF(AND('ℹ️Informations clients'!T11="oui",_xlfn.XLOOKUP($AF$3,Technique!$B$97:$B$108,Technique!$C$97:$C$108)=1),1,0)</f>
        <v>0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45915</v>
      </c>
      <c r="P14" s="96"/>
      <c r="Q14" s="96"/>
      <c r="R14" s="96"/>
      <c r="S14" s="96"/>
      <c r="T14" s="96"/>
      <c r="U14" s="96"/>
      <c r="V14" s="96"/>
      <c r="W14" s="155"/>
      <c r="X14" s="155"/>
      <c r="Y14" s="46"/>
      <c r="Z14" s="46"/>
      <c r="AA14" s="84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0</v>
      </c>
      <c r="AG14" s="82">
        <f>IF(AND('ℹ️Informations clients'!$P12="oui",_xlfn.XLOOKUP($AF$3,Technique!$B$47:$B$58,Technique!$C$47:$C$58)=1),1,0)</f>
        <v>0</v>
      </c>
      <c r="AH14" s="82">
        <f>IF(AND('ℹ️Informations clients'!$P12="oui",_xlfn.XLOOKUP($AF$3,Technique!$B$47:$B$58,Technique!$C$47:$C$58)=1),1,0)</f>
        <v>0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45915</v>
      </c>
      <c r="P15" s="96"/>
      <c r="Q15" s="96"/>
      <c r="R15" s="96"/>
      <c r="S15" s="96"/>
      <c r="T15" s="96"/>
      <c r="U15" s="96"/>
      <c r="V15" s="96"/>
      <c r="W15" s="155"/>
      <c r="X15" s="155"/>
      <c r="Y15" s="46"/>
      <c r="Z15" s="46"/>
      <c r="AA15" s="84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0</v>
      </c>
      <c r="AH15" s="82">
        <f>IF(AND('ℹ️Informations clients'!$P13="oui",_xlfn.XLOOKUP($AF$3,Technique!$B$47:$B$58,Technique!$C$47:$C$58)=1),1,0)</f>
        <v>0</v>
      </c>
      <c r="AI15" s="82">
        <f>IF(AND('ℹ️Informations clients'!$R13="oui",_xlfn.XLOOKUP($AF$3,Technique!$B$64:$B$75,Technique!$C$64:$C$75)=1),1,0)</f>
        <v>0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46"/>
      <c r="Z16" s="46"/>
      <c r="AA16" s="84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46"/>
      <c r="Z17" s="46"/>
      <c r="AA17" s="84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46"/>
      <c r="Z18" s="46"/>
      <c r="AA18" s="84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46"/>
      <c r="Z19" s="46"/>
      <c r="AA19" s="84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46"/>
      <c r="Z20" s="46"/>
      <c r="AA20" s="84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46"/>
      <c r="Z21" s="46"/>
      <c r="AA21" s="84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46"/>
      <c r="Z22" s="46"/>
      <c r="AA22" s="84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46"/>
      <c r="Z23" s="46"/>
      <c r="AA23" s="84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46"/>
      <c r="Z24" s="46"/>
      <c r="AA24" s="84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46"/>
      <c r="Z25" s="46"/>
      <c r="AA25" s="84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46"/>
      <c r="Z26" s="46"/>
      <c r="AA26" s="84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46"/>
      <c r="Z27" s="46"/>
      <c r="AA27" s="84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46"/>
      <c r="Z28" s="46"/>
      <c r="AA28" s="84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46"/>
      <c r="Z29" s="46"/>
      <c r="AA29" s="84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46"/>
      <c r="Z30" s="46"/>
      <c r="AA30" s="84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46"/>
      <c r="Z31" s="46"/>
      <c r="AA31" s="84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46"/>
      <c r="Z32" s="46"/>
      <c r="AA32" s="84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46"/>
      <c r="Z33" s="46"/>
      <c r="AA33" s="84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46"/>
      <c r="Z34" s="46"/>
      <c r="AA34" s="84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46"/>
      <c r="Z35" s="46"/>
      <c r="AA35" s="84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46"/>
      <c r="Z36" s="46"/>
      <c r="AA36" s="84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46"/>
      <c r="Z37" s="46"/>
      <c r="AA37" s="84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46"/>
      <c r="Z38" s="46"/>
      <c r="AA38" s="84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46"/>
      <c r="Z39" s="46"/>
      <c r="AA39" s="84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46"/>
      <c r="Z40" s="46"/>
      <c r="AA40" s="84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46"/>
      <c r="Z41" s="46"/>
      <c r="AA41" s="85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46"/>
      <c r="Z42" s="46"/>
      <c r="AA42" s="101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sheetProtection sheet="1" objects="1" scenarios="1" formatColumns="0"/>
  <mergeCells count="6">
    <mergeCell ref="E2:H2"/>
    <mergeCell ref="AB8:AM9"/>
    <mergeCell ref="C9:J9"/>
    <mergeCell ref="D10:H10"/>
    <mergeCell ref="M10:O10"/>
    <mergeCell ref="Q10:X10"/>
  </mergeCells>
  <conditionalFormatting sqref="D13:H100">
    <cfRule type="expression" dxfId="55" priority="9">
      <formula>$D13&gt;0</formula>
    </cfRule>
  </conditionalFormatting>
  <conditionalFormatting sqref="D13:O100 Q13:X100">
    <cfRule type="expression" dxfId="54" priority="11">
      <formula>D13=0</formula>
    </cfRule>
  </conditionalFormatting>
  <conditionalFormatting sqref="M13:M42">
    <cfRule type="notContainsBlanks" dxfId="53" priority="6">
      <formula>LEN(TRIM(M13))&gt;0</formula>
    </cfRule>
  </conditionalFormatting>
  <conditionalFormatting sqref="M13:O42">
    <cfRule type="expression" dxfId="52" priority="4">
      <formula>AND(ISBLANK(M13),AB13=1)</formula>
    </cfRule>
  </conditionalFormatting>
  <conditionalFormatting sqref="M13:O100 Q13:X100">
    <cfRule type="expression" dxfId="51" priority="10">
      <formula>$D13&gt;0</formula>
    </cfRule>
  </conditionalFormatting>
  <conditionalFormatting sqref="M13:X42">
    <cfRule type="cellIs" dxfId="50" priority="1" operator="equal">
      <formula>"NA"</formula>
    </cfRule>
  </conditionalFormatting>
  <conditionalFormatting sqref="N13:O42">
    <cfRule type="expression" dxfId="49" priority="2">
      <formula>$N13&gt;0</formula>
    </cfRule>
  </conditionalFormatting>
  <conditionalFormatting sqref="O13:O100">
    <cfRule type="expression" dxfId="48" priority="5">
      <formula>O13&gt;0</formula>
    </cfRule>
    <cfRule type="expression" dxfId="47" priority="8">
      <formula>O13=0</formula>
    </cfRule>
  </conditionalFormatting>
  <conditionalFormatting sqref="O14:O42">
    <cfRule type="expression" dxfId="46" priority="14">
      <formula>AND($O14&lt;=$AF$7+15, $O14&gt;=$AF$7)</formula>
    </cfRule>
  </conditionalFormatting>
  <conditionalFormatting sqref="Q13:T42">
    <cfRule type="notContainsBlanks" dxfId="45" priority="7">
      <formula>LEN(TRIM(Q13))&gt;0</formula>
    </cfRule>
  </conditionalFormatting>
  <conditionalFormatting sqref="Q13:Y42">
    <cfRule type="expression" dxfId="44" priority="3">
      <formula>AND(ISBLANK(Q13),AF13=1)</formula>
    </cfRule>
  </conditionalFormatting>
  <conditionalFormatting sqref="U13:X42">
    <cfRule type="expression" dxfId="43" priority="12">
      <formula>AND(ISBLANK(U13),AJ13=1)</formula>
    </cfRule>
    <cfRule type="notContainsBlanks" dxfId="42" priority="13">
      <formula>LEN(TRIM(U13))&gt;0</formula>
    </cfRule>
  </conditionalFormatting>
  <dataValidations count="6">
    <dataValidation allowBlank="1" showInputMessage="1" showErrorMessage="1" error="Vous n'avez rien à produire._x000a_Cliquez sur &quot;Annuler&quot;" sqref="AG14:AK42 AF13:AK13 AF15:AF42 AL13:AM42 AB13:AE42" xr:uid="{21084F77-C277-4623-B42D-00810DCEAB19}"/>
    <dataValidation type="custom" allowBlank="1" showInputMessage="1" showErrorMessage="1" error="Vous n'avez rien à produire._x000a_Cliquez sur &quot;Annuler&quot;" sqref="M43" xr:uid="{A7398C7C-9088-4045-96BF-30239A77EDF9}">
      <formula1>AF43=1</formula1>
    </dataValidation>
    <dataValidation allowBlank="1" showInputMessage="1" showErrorMessage="1" prompt="ATTENTION ! _x000a_Ne jamais supprimer le contenu de cette cellule" sqref="AF3:AF6" xr:uid="{0AC86A5F-CE9A-4AB4-9ABD-88946B94393E}"/>
    <dataValidation type="custom" allowBlank="1" showInputMessage="1" showErrorMessage="1" error="Vous n'avez rien à produire._x000a_Cliquez sur &quot;Annuler&quot;" sqref="U43:Z43 AB43 AG43 N43:P43" xr:uid="{5C7231E4-EF25-4E79-BB46-13667E503BE0}">
      <formula1>#REF!=1</formula1>
    </dataValidation>
    <dataValidation type="custom" allowBlank="1" showInputMessage="1" showErrorMessage="1" error="Vous n'avez rien à produire._x000a_Cliquez sur &quot;Annuler&quot;" sqref="AF43" xr:uid="{63908CF8-9063-4008-AF09-9A1D185365F4}">
      <formula1>AI43=1</formula1>
    </dataValidation>
    <dataValidation type="list" allowBlank="1" showInputMessage="1" showErrorMessage="1" sqref="AB10:AM10 Q12:X12" xr:uid="{F4476ADC-8A83-43A2-80B4-48B3CB4113A4}">
      <formula1>Liste_declarations</formula1>
    </dataValidation>
  </dataValidations>
  <hyperlinks>
    <hyperlink ref="D5" location="'ℹ️Informations clients'!A1" tooltip="Informations clients" display="'ℹ️Informations clients'!A1" xr:uid="{7F6874A7-293D-4002-BBA0-37E9A9F3911F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73FBCA-B1A4-4278-B924-2029BA0B111E}">
          <x14:formula1>
            <xm:f>'ℹ️Informations clients'!$L$10:$M$10</xm:f>
          </x14:formula1>
          <xm:sqref>M12:N12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4D57-0337-4A33-8E25-C5043689DA46}">
  <sheetPr>
    <tabColor theme="7" tint="0.59999389629810485"/>
  </sheetPr>
  <dimension ref="A1:AN47"/>
  <sheetViews>
    <sheetView showGridLines="0" workbookViewId="0">
      <selection activeCell="D4" sqref="D4"/>
    </sheetView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8.85546875" style="51" bestFit="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10</v>
      </c>
      <c r="AG3" s="36" t="str">
        <f>_xlfn.XLOOKUP(AF3,Technique!$B$12:$B$23,Technique!$A$12:$A$23,0)</f>
        <v>octobre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octobre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45935</v>
      </c>
      <c r="P13" s="96"/>
      <c r="Q13" s="96"/>
      <c r="R13" s="96"/>
      <c r="S13" s="96"/>
      <c r="T13" s="96"/>
      <c r="U13" s="96"/>
      <c r="V13" s="96"/>
      <c r="W13" s="155"/>
      <c r="X13" s="155"/>
      <c r="Y13" s="46"/>
      <c r="Z13" s="46"/>
      <c r="AA13" s="81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0</v>
      </c>
      <c r="AJ13" s="82">
        <f>IF(AND('ℹ️Informations clients'!$S11="oui",_xlfn.XLOOKUP($AF$3,Technique!$B$115:$B$126,Technique!$C$115:$C$126)=1),1,0)</f>
        <v>0</v>
      </c>
      <c r="AK13" s="82">
        <f>IF(AND('ℹ️Informations clients'!T11="oui",_xlfn.XLOOKUP($AF$3,Technique!$B$97:$B$108,Technique!$C$97:$C$108)=1),1,0)</f>
        <v>0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45945</v>
      </c>
      <c r="P14" s="96"/>
      <c r="Q14" s="96"/>
      <c r="R14" s="96"/>
      <c r="S14" s="96"/>
      <c r="T14" s="96"/>
      <c r="U14" s="96"/>
      <c r="V14" s="96"/>
      <c r="W14" s="155"/>
      <c r="X14" s="155"/>
      <c r="Y14" s="46"/>
      <c r="Z14" s="46"/>
      <c r="AA14" s="84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1</v>
      </c>
      <c r="AG14" s="82">
        <f>IF(AND('ℹ️Informations clients'!$P12="oui",_xlfn.XLOOKUP($AF$3,Technique!$B$47:$B$58,Technique!$C$47:$C$58)=1),1,0)</f>
        <v>0</v>
      </c>
      <c r="AH14" s="82">
        <f>IF(AND('ℹ️Informations clients'!$P12="oui",_xlfn.XLOOKUP($AF$3,Technique!$B$47:$B$58,Technique!$C$47:$C$58)=1),1,0)</f>
        <v>0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45945</v>
      </c>
      <c r="P15" s="96"/>
      <c r="Q15" s="96"/>
      <c r="R15" s="96"/>
      <c r="S15" s="96"/>
      <c r="T15" s="96"/>
      <c r="U15" s="96"/>
      <c r="V15" s="96"/>
      <c r="W15" s="155"/>
      <c r="X15" s="155"/>
      <c r="Y15" s="46"/>
      <c r="Z15" s="46"/>
      <c r="AA15" s="84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0</v>
      </c>
      <c r="AH15" s="82">
        <f>IF(AND('ℹ️Informations clients'!$P13="oui",_xlfn.XLOOKUP($AF$3,Technique!$B$47:$B$58,Technique!$C$47:$C$58)=1),1,0)</f>
        <v>0</v>
      </c>
      <c r="AI15" s="82">
        <f>IF(AND('ℹ️Informations clients'!$R13="oui",_xlfn.XLOOKUP($AF$3,Technique!$B$64:$B$75,Technique!$C$64:$C$75)=1),1,0)</f>
        <v>0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46"/>
      <c r="Z16" s="46"/>
      <c r="AA16" s="84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46"/>
      <c r="Z17" s="46"/>
      <c r="AA17" s="84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46"/>
      <c r="Z18" s="46"/>
      <c r="AA18" s="84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46"/>
      <c r="Z19" s="46"/>
      <c r="AA19" s="84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46"/>
      <c r="Z20" s="46"/>
      <c r="AA20" s="84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46"/>
      <c r="Z21" s="46"/>
      <c r="AA21" s="84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46"/>
      <c r="Z22" s="46"/>
      <c r="AA22" s="84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46"/>
      <c r="Z23" s="46"/>
      <c r="AA23" s="84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46"/>
      <c r="Z24" s="46"/>
      <c r="AA24" s="84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46"/>
      <c r="Z25" s="46"/>
      <c r="AA25" s="84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46"/>
      <c r="Z26" s="46"/>
      <c r="AA26" s="84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46"/>
      <c r="Z27" s="46"/>
      <c r="AA27" s="84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46"/>
      <c r="Z28" s="46"/>
      <c r="AA28" s="84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46"/>
      <c r="Z29" s="46"/>
      <c r="AA29" s="84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46"/>
      <c r="Z30" s="46"/>
      <c r="AA30" s="84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46"/>
      <c r="Z31" s="46"/>
      <c r="AA31" s="84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46"/>
      <c r="Z32" s="46"/>
      <c r="AA32" s="84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46"/>
      <c r="Z33" s="46"/>
      <c r="AA33" s="84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46"/>
      <c r="Z34" s="46"/>
      <c r="AA34" s="84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46"/>
      <c r="Z35" s="46"/>
      <c r="AA35" s="84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46"/>
      <c r="Z36" s="46"/>
      <c r="AA36" s="84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46"/>
      <c r="Z37" s="46"/>
      <c r="AA37" s="84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46"/>
      <c r="Z38" s="46"/>
      <c r="AA38" s="84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46"/>
      <c r="Z39" s="46"/>
      <c r="AA39" s="84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46"/>
      <c r="Z40" s="46"/>
      <c r="AA40" s="84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46"/>
      <c r="Z41" s="46"/>
      <c r="AA41" s="85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46"/>
      <c r="Z42" s="46"/>
      <c r="AA42" s="101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sheetProtection sheet="1" objects="1" scenarios="1" formatColumns="0"/>
  <mergeCells count="6">
    <mergeCell ref="E2:H2"/>
    <mergeCell ref="AB8:AM9"/>
    <mergeCell ref="C9:J9"/>
    <mergeCell ref="D10:H10"/>
    <mergeCell ref="M10:O10"/>
    <mergeCell ref="Q10:X10"/>
  </mergeCells>
  <conditionalFormatting sqref="D13:H100">
    <cfRule type="expression" dxfId="41" priority="9">
      <formula>$D13&gt;0</formula>
    </cfRule>
  </conditionalFormatting>
  <conditionalFormatting sqref="D13:O100 Q13:X100">
    <cfRule type="expression" dxfId="40" priority="11">
      <formula>D13=0</formula>
    </cfRule>
  </conditionalFormatting>
  <conditionalFormatting sqref="M13:M42">
    <cfRule type="notContainsBlanks" dxfId="39" priority="6">
      <formula>LEN(TRIM(M13))&gt;0</formula>
    </cfRule>
  </conditionalFormatting>
  <conditionalFormatting sqref="M13:O42">
    <cfRule type="expression" dxfId="38" priority="4">
      <formula>AND(ISBLANK(M13),AB13=1)</formula>
    </cfRule>
  </conditionalFormatting>
  <conditionalFormatting sqref="M13:O100 Q13:X100">
    <cfRule type="expression" dxfId="37" priority="10">
      <formula>$D13&gt;0</formula>
    </cfRule>
  </conditionalFormatting>
  <conditionalFormatting sqref="M13:X42">
    <cfRule type="cellIs" dxfId="36" priority="1" operator="equal">
      <formula>"NA"</formula>
    </cfRule>
  </conditionalFormatting>
  <conditionalFormatting sqref="N13:O42">
    <cfRule type="expression" dxfId="35" priority="2">
      <formula>$N13&gt;0</formula>
    </cfRule>
  </conditionalFormatting>
  <conditionalFormatting sqref="O13:O100">
    <cfRule type="expression" dxfId="34" priority="5">
      <formula>O13&gt;0</formula>
    </cfRule>
    <cfRule type="expression" dxfId="33" priority="8">
      <formula>O13=0</formula>
    </cfRule>
  </conditionalFormatting>
  <conditionalFormatting sqref="O14:O42">
    <cfRule type="expression" dxfId="32" priority="14">
      <formula>AND($O14&lt;=$AF$7+15, $O14&gt;=$AF$7)</formula>
    </cfRule>
  </conditionalFormatting>
  <conditionalFormatting sqref="Q13:T42">
    <cfRule type="notContainsBlanks" dxfId="31" priority="7">
      <formula>LEN(TRIM(Q13))&gt;0</formula>
    </cfRule>
  </conditionalFormatting>
  <conditionalFormatting sqref="Q13:Y42">
    <cfRule type="expression" dxfId="30" priority="3">
      <formula>AND(ISBLANK(Q13),AF13=1)</formula>
    </cfRule>
  </conditionalFormatting>
  <conditionalFormatting sqref="U13:X42">
    <cfRule type="expression" dxfId="29" priority="12">
      <formula>AND(ISBLANK(U13),AJ13=1)</formula>
    </cfRule>
    <cfRule type="notContainsBlanks" dxfId="28" priority="13">
      <formula>LEN(TRIM(U13))&gt;0</formula>
    </cfRule>
  </conditionalFormatting>
  <dataValidations count="6">
    <dataValidation allowBlank="1" showInputMessage="1" showErrorMessage="1" error="Vous n'avez rien à produire._x000a_Cliquez sur &quot;Annuler&quot;" sqref="AG14:AK42 AF13:AK13 AF15:AF42 AL13:AM42 AB13:AE42" xr:uid="{02FC33FD-14B7-4CFF-A37B-FB8AC03EDD1A}"/>
    <dataValidation type="custom" allowBlank="1" showInputMessage="1" showErrorMessage="1" error="Vous n'avez rien à produire._x000a_Cliquez sur &quot;Annuler&quot;" sqref="M43" xr:uid="{710DB1D5-B718-449E-854E-94B80E383D8C}">
      <formula1>AF43=1</formula1>
    </dataValidation>
    <dataValidation allowBlank="1" showInputMessage="1" showErrorMessage="1" prompt="ATTENTION ! _x000a_Ne jamais supprimer le contenu de cette cellule" sqref="AF3:AF6" xr:uid="{37C7654F-5DF9-43BE-A8A5-3EE926EFB5B3}"/>
    <dataValidation type="custom" allowBlank="1" showInputMessage="1" showErrorMessage="1" error="Vous n'avez rien à produire._x000a_Cliquez sur &quot;Annuler&quot;" sqref="U43:Z43 AB43 AG43 N43:P43" xr:uid="{61EA06C0-5353-4198-B70A-111ECD7EF14B}">
      <formula1>#REF!=1</formula1>
    </dataValidation>
    <dataValidation type="custom" allowBlank="1" showInputMessage="1" showErrorMessage="1" error="Vous n'avez rien à produire._x000a_Cliquez sur &quot;Annuler&quot;" sqref="AF43" xr:uid="{14D1E1E4-5919-4C76-8CF1-FF9FC163AD6D}">
      <formula1>AI43=1</formula1>
    </dataValidation>
    <dataValidation type="list" allowBlank="1" showInputMessage="1" showErrorMessage="1" sqref="AB10:AM10 Q12:X12" xr:uid="{E079C244-9125-4831-A052-F718BD3A237A}">
      <formula1>Liste_declarations</formula1>
    </dataValidation>
  </dataValidations>
  <hyperlinks>
    <hyperlink ref="D5" location="'ℹ️Informations clients'!A1" tooltip="Informations clients" display="'ℹ️Informations clients'!A1" xr:uid="{85161D8C-1C22-46E0-9C5D-C66A76432483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605D45-EF0A-41CB-A015-DCB5ADC97D01}">
          <x14:formula1>
            <xm:f>'ℹ️Informations clients'!$L$10:$M$10</xm:f>
          </x14:formula1>
          <xm:sqref>M12:N12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180B-2174-418B-B721-DE674F1BE67C}">
  <sheetPr>
    <tabColor theme="7" tint="0.59999389629810485"/>
  </sheetPr>
  <dimension ref="A1:AN47"/>
  <sheetViews>
    <sheetView showGridLines="0" workbookViewId="0">
      <selection activeCell="M8" sqref="M8"/>
    </sheetView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8.85546875" style="51" bestFit="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11</v>
      </c>
      <c r="AG3" s="36" t="str">
        <f>_xlfn.XLOOKUP(AF3,Technique!$B$12:$B$23,Technique!$A$12:$A$23,0)</f>
        <v>novembre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novembre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45966</v>
      </c>
      <c r="P13" s="96"/>
      <c r="Q13" s="96"/>
      <c r="R13" s="96"/>
      <c r="S13" s="96"/>
      <c r="T13" s="96"/>
      <c r="U13" s="96"/>
      <c r="V13" s="96"/>
      <c r="W13" s="155"/>
      <c r="X13" s="155"/>
      <c r="Y13" s="46"/>
      <c r="Z13" s="46"/>
      <c r="AA13" s="81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0</v>
      </c>
      <c r="AJ13" s="82">
        <f>IF(AND('ℹ️Informations clients'!$S11="oui",_xlfn.XLOOKUP($AF$3,Technique!$B$115:$B$126,Technique!$C$115:$C$126)=1),1,0)</f>
        <v>0</v>
      </c>
      <c r="AK13" s="82">
        <f>IF(AND('ℹ️Informations clients'!T11="oui",_xlfn.XLOOKUP($AF$3,Technique!$B$97:$B$108,Technique!$C$97:$C$108)=1),1,0)</f>
        <v>0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45976</v>
      </c>
      <c r="P14" s="96"/>
      <c r="Q14" s="96"/>
      <c r="R14" s="96"/>
      <c r="S14" s="96"/>
      <c r="T14" s="96"/>
      <c r="U14" s="96"/>
      <c r="V14" s="96"/>
      <c r="W14" s="155"/>
      <c r="X14" s="155"/>
      <c r="Y14" s="46"/>
      <c r="Z14" s="46"/>
      <c r="AA14" s="84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0</v>
      </c>
      <c r="AG14" s="82">
        <f>IF(AND('ℹ️Informations clients'!$P12="oui",_xlfn.XLOOKUP($AF$3,Technique!$B$47:$B$58,Technique!$C$47:$C$58)=1),1,0)</f>
        <v>0</v>
      </c>
      <c r="AH14" s="82">
        <f>IF(AND('ℹ️Informations clients'!$P12="oui",_xlfn.XLOOKUP($AF$3,Technique!$B$47:$B$58,Technique!$C$47:$C$58)=1),1,0)</f>
        <v>0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45976</v>
      </c>
      <c r="P15" s="96"/>
      <c r="Q15" s="96"/>
      <c r="R15" s="96"/>
      <c r="S15" s="96"/>
      <c r="T15" s="96"/>
      <c r="U15" s="96"/>
      <c r="V15" s="96"/>
      <c r="W15" s="155"/>
      <c r="X15" s="155"/>
      <c r="Y15" s="46"/>
      <c r="Z15" s="46"/>
      <c r="AA15" s="84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0</v>
      </c>
      <c r="AH15" s="82">
        <f>IF(AND('ℹ️Informations clients'!$P13="oui",_xlfn.XLOOKUP($AF$3,Technique!$B$47:$B$58,Technique!$C$47:$C$58)=1),1,0)</f>
        <v>0</v>
      </c>
      <c r="AI15" s="82">
        <f>IF(AND('ℹ️Informations clients'!$R13="oui",_xlfn.XLOOKUP($AF$3,Technique!$B$64:$B$75,Technique!$C$64:$C$75)=1),1,0)</f>
        <v>0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46"/>
      <c r="Z16" s="46"/>
      <c r="AA16" s="84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46"/>
      <c r="Z17" s="46"/>
      <c r="AA17" s="84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46"/>
      <c r="Z18" s="46"/>
      <c r="AA18" s="84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46"/>
      <c r="Z19" s="46"/>
      <c r="AA19" s="84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46"/>
      <c r="Z20" s="46"/>
      <c r="AA20" s="84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46"/>
      <c r="Z21" s="46"/>
      <c r="AA21" s="84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46"/>
      <c r="Z22" s="46"/>
      <c r="AA22" s="84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46"/>
      <c r="Z23" s="46"/>
      <c r="AA23" s="84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46"/>
      <c r="Z24" s="46"/>
      <c r="AA24" s="84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46"/>
      <c r="Z25" s="46"/>
      <c r="AA25" s="84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46"/>
      <c r="Z26" s="46"/>
      <c r="AA26" s="84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46"/>
      <c r="Z27" s="46"/>
      <c r="AA27" s="84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46"/>
      <c r="Z28" s="46"/>
      <c r="AA28" s="84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46"/>
      <c r="Z29" s="46"/>
      <c r="AA29" s="84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46"/>
      <c r="Z30" s="46"/>
      <c r="AA30" s="84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46"/>
      <c r="Z31" s="46"/>
      <c r="AA31" s="84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46"/>
      <c r="Z32" s="46"/>
      <c r="AA32" s="84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46"/>
      <c r="Z33" s="46"/>
      <c r="AA33" s="84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46"/>
      <c r="Z34" s="46"/>
      <c r="AA34" s="84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46"/>
      <c r="Z35" s="46"/>
      <c r="AA35" s="84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46"/>
      <c r="Z36" s="46"/>
      <c r="AA36" s="84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46"/>
      <c r="Z37" s="46"/>
      <c r="AA37" s="84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46"/>
      <c r="Z38" s="46"/>
      <c r="AA38" s="84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46"/>
      <c r="Z39" s="46"/>
      <c r="AA39" s="84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46"/>
      <c r="Z40" s="46"/>
      <c r="AA40" s="84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46"/>
      <c r="Z41" s="46"/>
      <c r="AA41" s="85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46"/>
      <c r="Z42" s="46"/>
      <c r="AA42" s="101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sheetProtection sheet="1" objects="1" scenarios="1" formatColumns="0"/>
  <mergeCells count="6">
    <mergeCell ref="E2:H2"/>
    <mergeCell ref="AB8:AM9"/>
    <mergeCell ref="C9:J9"/>
    <mergeCell ref="D10:H10"/>
    <mergeCell ref="M10:O10"/>
    <mergeCell ref="Q10:X10"/>
  </mergeCells>
  <conditionalFormatting sqref="D13:H100">
    <cfRule type="expression" dxfId="27" priority="9">
      <formula>$D13&gt;0</formula>
    </cfRule>
  </conditionalFormatting>
  <conditionalFormatting sqref="D13:O100 Q13:X100">
    <cfRule type="expression" dxfId="26" priority="11">
      <formula>D13=0</formula>
    </cfRule>
  </conditionalFormatting>
  <conditionalFormatting sqref="M13:M42">
    <cfRule type="notContainsBlanks" dxfId="25" priority="6">
      <formula>LEN(TRIM(M13))&gt;0</formula>
    </cfRule>
  </conditionalFormatting>
  <conditionalFormatting sqref="M13:O42">
    <cfRule type="expression" dxfId="24" priority="4">
      <formula>AND(ISBLANK(M13),AB13=1)</formula>
    </cfRule>
  </conditionalFormatting>
  <conditionalFormatting sqref="M13:O100 Q13:X100">
    <cfRule type="expression" dxfId="23" priority="10">
      <formula>$D13&gt;0</formula>
    </cfRule>
  </conditionalFormatting>
  <conditionalFormatting sqref="M13:X42">
    <cfRule type="cellIs" dxfId="22" priority="1" operator="equal">
      <formula>"NA"</formula>
    </cfRule>
  </conditionalFormatting>
  <conditionalFormatting sqref="N13:O42">
    <cfRule type="expression" dxfId="21" priority="2">
      <formula>$N13&gt;0</formula>
    </cfRule>
  </conditionalFormatting>
  <conditionalFormatting sqref="O13:O100">
    <cfRule type="expression" dxfId="20" priority="5">
      <formula>O13&gt;0</formula>
    </cfRule>
    <cfRule type="expression" dxfId="19" priority="8">
      <formula>O13=0</formula>
    </cfRule>
  </conditionalFormatting>
  <conditionalFormatting sqref="O14:O42">
    <cfRule type="expression" dxfId="18" priority="14">
      <formula>AND($O14&lt;=$AF$7+15, $O14&gt;=$AF$7)</formula>
    </cfRule>
  </conditionalFormatting>
  <conditionalFormatting sqref="Q13:T42">
    <cfRule type="notContainsBlanks" dxfId="17" priority="7">
      <formula>LEN(TRIM(Q13))&gt;0</formula>
    </cfRule>
  </conditionalFormatting>
  <conditionalFormatting sqref="Q13:Y42">
    <cfRule type="expression" dxfId="16" priority="3">
      <formula>AND(ISBLANK(Q13),AF13=1)</formula>
    </cfRule>
  </conditionalFormatting>
  <conditionalFormatting sqref="U13:X42">
    <cfRule type="expression" dxfId="15" priority="12">
      <formula>AND(ISBLANK(U13),AJ13=1)</formula>
    </cfRule>
    <cfRule type="notContainsBlanks" dxfId="14" priority="13">
      <formula>LEN(TRIM(U13))&gt;0</formula>
    </cfRule>
  </conditionalFormatting>
  <dataValidations count="6">
    <dataValidation allowBlank="1" showInputMessage="1" showErrorMessage="1" error="Vous n'avez rien à produire._x000a_Cliquez sur &quot;Annuler&quot;" sqref="AG14:AK42 AF13:AK13 AF15:AF42 AL13:AM42 AB13:AE42" xr:uid="{ECC61671-2B71-49E5-A613-87856441DA8F}"/>
    <dataValidation type="custom" allowBlank="1" showInputMessage="1" showErrorMessage="1" error="Vous n'avez rien à produire._x000a_Cliquez sur &quot;Annuler&quot;" sqref="M43" xr:uid="{39C5FF2B-F819-4374-9331-939876F1C22D}">
      <formula1>AF43=1</formula1>
    </dataValidation>
    <dataValidation allowBlank="1" showInputMessage="1" showErrorMessage="1" prompt="ATTENTION ! _x000a_Ne jamais supprimer le contenu de cette cellule" sqref="AF3:AF6" xr:uid="{42D8B770-CDA7-4B7E-9302-F9816F27646C}"/>
    <dataValidation type="custom" allowBlank="1" showInputMessage="1" showErrorMessage="1" error="Vous n'avez rien à produire._x000a_Cliquez sur &quot;Annuler&quot;" sqref="U43:Z43 AB43 AG43 N43:P43" xr:uid="{878C266C-D818-454C-9F51-262541255704}">
      <formula1>#REF!=1</formula1>
    </dataValidation>
    <dataValidation type="custom" allowBlank="1" showInputMessage="1" showErrorMessage="1" error="Vous n'avez rien à produire._x000a_Cliquez sur &quot;Annuler&quot;" sqref="AF43" xr:uid="{E5C4DCBE-7316-467C-BD64-EAA9C24F249D}">
      <formula1>AI43=1</formula1>
    </dataValidation>
    <dataValidation type="list" allowBlank="1" showInputMessage="1" showErrorMessage="1" sqref="AB10:AM10 Q12:X12" xr:uid="{AD18FBF5-99B6-4859-AE78-B1C2CEF08487}">
      <formula1>Liste_declarations</formula1>
    </dataValidation>
  </dataValidations>
  <hyperlinks>
    <hyperlink ref="D5" location="'ℹ️Informations clients'!A1" tooltip="Informations clients" display="'ℹ️Informations clients'!A1" xr:uid="{A3757739-6B88-452C-98EF-721396F91972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4E6588-C456-4EA4-956C-6828C6C9AF60}">
          <x14:formula1>
            <xm:f>'ℹ️Informations clients'!$L$10:$M$10</xm:f>
          </x14:formula1>
          <xm:sqref>M12:N12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C55-9870-4544-9B71-2D729544EB6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3840-DDC7-42E1-9601-83EBB485EA9C}">
  <sheetPr>
    <tabColor theme="7" tint="0.59999389629810485"/>
  </sheetPr>
  <dimension ref="A1:AN47"/>
  <sheetViews>
    <sheetView showGridLines="0" workbookViewId="0">
      <selection activeCell="E2" sqref="E2:H2"/>
    </sheetView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8.85546875" style="51" bestFit="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12</v>
      </c>
      <c r="AG3" s="36" t="str">
        <f>_xlfn.XLOOKUP(AF3,Technique!$B$12:$B$23,Technique!$A$12:$A$23,0)</f>
        <v>décembre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décembre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45996</v>
      </c>
      <c r="P13" s="96"/>
      <c r="Q13" s="96"/>
      <c r="R13" s="96"/>
      <c r="S13" s="96"/>
      <c r="T13" s="96"/>
      <c r="U13" s="96"/>
      <c r="V13" s="96"/>
      <c r="W13" s="155"/>
      <c r="X13" s="155"/>
      <c r="Y13" s="46"/>
      <c r="Z13" s="46"/>
      <c r="AA13" s="81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0</v>
      </c>
      <c r="AJ13" s="82">
        <f>IF(AND('ℹ️Informations clients'!$S11="oui",_xlfn.XLOOKUP($AF$3,Technique!$B$115:$B$126,Technique!$C$115:$C$126)=1),1,0)</f>
        <v>0</v>
      </c>
      <c r="AK13" s="82">
        <f>IF(AND('ℹ️Informations clients'!T11="oui",_xlfn.XLOOKUP($AF$3,Technique!$B$97:$B$108,Technique!$C$97:$C$108)=1),1,0)</f>
        <v>0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46006</v>
      </c>
      <c r="P14" s="96"/>
      <c r="Q14" s="96"/>
      <c r="R14" s="96"/>
      <c r="S14" s="96"/>
      <c r="T14" s="96"/>
      <c r="U14" s="96"/>
      <c r="V14" s="96"/>
      <c r="W14" s="155"/>
      <c r="X14" s="155"/>
      <c r="Y14" s="46"/>
      <c r="Z14" s="46"/>
      <c r="AA14" s="84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0</v>
      </c>
      <c r="AG14" s="82">
        <f>IF(AND('ℹ️Informations clients'!$P12="oui",_xlfn.XLOOKUP($AF$3,Technique!$B$47:$B$58,Technique!$C$47:$C$58)=1),1,0)</f>
        <v>0</v>
      </c>
      <c r="AH14" s="82">
        <f>IF(AND('ℹ️Informations clients'!$P12="oui",_xlfn.XLOOKUP($AF$3,Technique!$B$47:$B$58,Technique!$C$47:$C$58)=1),1,0)</f>
        <v>0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46006</v>
      </c>
      <c r="P15" s="96"/>
      <c r="Q15" s="96"/>
      <c r="R15" s="96"/>
      <c r="S15" s="96"/>
      <c r="T15" s="96"/>
      <c r="U15" s="96"/>
      <c r="V15" s="96"/>
      <c r="W15" s="155"/>
      <c r="X15" s="155"/>
      <c r="Y15" s="46"/>
      <c r="Z15" s="46"/>
      <c r="AA15" s="84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0</v>
      </c>
      <c r="AH15" s="82">
        <f>IF(AND('ℹ️Informations clients'!$P13="oui",_xlfn.XLOOKUP($AF$3,Technique!$B$47:$B$58,Technique!$C$47:$C$58)=1),1,0)</f>
        <v>0</v>
      </c>
      <c r="AI15" s="82">
        <f>IF(AND('ℹ️Informations clients'!$R13="oui",_xlfn.XLOOKUP($AF$3,Technique!$B$64:$B$75,Technique!$C$64:$C$75)=1),1,0)</f>
        <v>0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46"/>
      <c r="Z16" s="46"/>
      <c r="AA16" s="84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46"/>
      <c r="Z17" s="46"/>
      <c r="AA17" s="84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46"/>
      <c r="Z18" s="46"/>
      <c r="AA18" s="84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46"/>
      <c r="Z19" s="46"/>
      <c r="AA19" s="84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46"/>
      <c r="Z20" s="46"/>
      <c r="AA20" s="84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46"/>
      <c r="Z21" s="46"/>
      <c r="AA21" s="84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46"/>
      <c r="Z22" s="46"/>
      <c r="AA22" s="84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46"/>
      <c r="Z23" s="46"/>
      <c r="AA23" s="84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46"/>
      <c r="Z24" s="46"/>
      <c r="AA24" s="84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46"/>
      <c r="Z25" s="46"/>
      <c r="AA25" s="84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46"/>
      <c r="Z26" s="46"/>
      <c r="AA26" s="84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46"/>
      <c r="Z27" s="46"/>
      <c r="AA27" s="84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46"/>
      <c r="Z28" s="46"/>
      <c r="AA28" s="84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46"/>
      <c r="Z29" s="46"/>
      <c r="AA29" s="84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46"/>
      <c r="Z30" s="46"/>
      <c r="AA30" s="84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46"/>
      <c r="Z31" s="46"/>
      <c r="AA31" s="84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46"/>
      <c r="Z32" s="46"/>
      <c r="AA32" s="84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46"/>
      <c r="Z33" s="46"/>
      <c r="AA33" s="84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46"/>
      <c r="Z34" s="46"/>
      <c r="AA34" s="84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46"/>
      <c r="Z35" s="46"/>
      <c r="AA35" s="84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46"/>
      <c r="Z36" s="46"/>
      <c r="AA36" s="84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46"/>
      <c r="Z37" s="46"/>
      <c r="AA37" s="84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46"/>
      <c r="Z38" s="46"/>
      <c r="AA38" s="84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46"/>
      <c r="Z39" s="46"/>
      <c r="AA39" s="84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46"/>
      <c r="Z40" s="46"/>
      <c r="AA40" s="84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46"/>
      <c r="Z41" s="46"/>
      <c r="AA41" s="85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46"/>
      <c r="Z42" s="46"/>
      <c r="AA42" s="101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sheetProtection sheet="1" objects="1" scenarios="1" formatColumns="0"/>
  <mergeCells count="6">
    <mergeCell ref="E2:H2"/>
    <mergeCell ref="AB8:AM9"/>
    <mergeCell ref="C9:J9"/>
    <mergeCell ref="D10:H10"/>
    <mergeCell ref="M10:O10"/>
    <mergeCell ref="Q10:X10"/>
  </mergeCells>
  <conditionalFormatting sqref="D13:H100">
    <cfRule type="expression" dxfId="13" priority="9">
      <formula>$D13&gt;0</formula>
    </cfRule>
  </conditionalFormatting>
  <conditionalFormatting sqref="D13:O100 Q13:X100">
    <cfRule type="expression" dxfId="12" priority="11">
      <formula>D13=0</formula>
    </cfRule>
  </conditionalFormatting>
  <conditionalFormatting sqref="M13:M42">
    <cfRule type="notContainsBlanks" dxfId="11" priority="6">
      <formula>LEN(TRIM(M13))&gt;0</formula>
    </cfRule>
  </conditionalFormatting>
  <conditionalFormatting sqref="M13:O42">
    <cfRule type="expression" dxfId="10" priority="4">
      <formula>AND(ISBLANK(M13),AB13=1)</formula>
    </cfRule>
  </conditionalFormatting>
  <conditionalFormatting sqref="M13:O100 Q13:X100">
    <cfRule type="expression" dxfId="9" priority="10">
      <formula>$D13&gt;0</formula>
    </cfRule>
  </conditionalFormatting>
  <conditionalFormatting sqref="M13:X42">
    <cfRule type="cellIs" dxfId="8" priority="1" operator="equal">
      <formula>"NA"</formula>
    </cfRule>
  </conditionalFormatting>
  <conditionalFormatting sqref="N13:O42">
    <cfRule type="expression" dxfId="7" priority="2">
      <formula>$N13&gt;0</formula>
    </cfRule>
  </conditionalFormatting>
  <conditionalFormatting sqref="O13:O100">
    <cfRule type="expression" dxfId="6" priority="5">
      <formula>O13&gt;0</formula>
    </cfRule>
    <cfRule type="expression" dxfId="5" priority="8">
      <formula>O13=0</formula>
    </cfRule>
  </conditionalFormatting>
  <conditionalFormatting sqref="O14:O42">
    <cfRule type="expression" dxfId="4" priority="14">
      <formula>AND($O14&lt;=$AF$7+15, $O14&gt;=$AF$7)</formula>
    </cfRule>
  </conditionalFormatting>
  <conditionalFormatting sqref="Q13:T42">
    <cfRule type="notContainsBlanks" dxfId="3" priority="7">
      <formula>LEN(TRIM(Q13))&gt;0</formula>
    </cfRule>
  </conditionalFormatting>
  <conditionalFormatting sqref="Q13:Y42">
    <cfRule type="expression" dxfId="2" priority="3">
      <formula>AND(ISBLANK(Q13),AF13=1)</formula>
    </cfRule>
  </conditionalFormatting>
  <conditionalFormatting sqref="U13:X42">
    <cfRule type="expression" dxfId="1" priority="12">
      <formula>AND(ISBLANK(U13),AJ13=1)</formula>
    </cfRule>
    <cfRule type="notContainsBlanks" dxfId="0" priority="13">
      <formula>LEN(TRIM(U13))&gt;0</formula>
    </cfRule>
  </conditionalFormatting>
  <dataValidations count="6">
    <dataValidation allowBlank="1" showInputMessage="1" showErrorMessage="1" error="Vous n'avez rien à produire._x000a_Cliquez sur &quot;Annuler&quot;" sqref="AG14:AK42 AF13:AK13 AF15:AF42 AL13:AM42 AB13:AE42" xr:uid="{C357A7E3-EAAA-4F05-B1EB-2D5D686AD78C}"/>
    <dataValidation type="custom" allowBlank="1" showInputMessage="1" showErrorMessage="1" error="Vous n'avez rien à produire._x000a_Cliquez sur &quot;Annuler&quot;" sqref="M43" xr:uid="{AF3A9377-291C-47FB-9164-D4195ABE094E}">
      <formula1>AF43=1</formula1>
    </dataValidation>
    <dataValidation allowBlank="1" showInputMessage="1" showErrorMessage="1" prompt="ATTENTION ! _x000a_Ne jamais supprimer le contenu de cette cellule" sqref="AF3:AF6" xr:uid="{94E79487-F394-4D54-8FAD-2ECB487875D2}"/>
    <dataValidation type="custom" allowBlank="1" showInputMessage="1" showErrorMessage="1" error="Vous n'avez rien à produire._x000a_Cliquez sur &quot;Annuler&quot;" sqref="U43:Z43 AB43 AG43 N43:P43" xr:uid="{3A7B9EEE-0A07-4A39-A303-B389440D6077}">
      <formula1>#REF!=1</formula1>
    </dataValidation>
    <dataValidation type="custom" allowBlank="1" showInputMessage="1" showErrorMessage="1" error="Vous n'avez rien à produire._x000a_Cliquez sur &quot;Annuler&quot;" sqref="AF43" xr:uid="{D485B6E3-2715-41DA-B8EE-321B37360F1B}">
      <formula1>AI43=1</formula1>
    </dataValidation>
    <dataValidation type="list" allowBlank="1" showInputMessage="1" showErrorMessage="1" sqref="AB10:AM10 Q12:X12" xr:uid="{33354EA9-0A22-41AE-8D0D-64009FE6A965}">
      <formula1>Liste_declarations</formula1>
    </dataValidation>
  </dataValidations>
  <hyperlinks>
    <hyperlink ref="D5" location="'ℹ️Informations clients'!A1" tooltip="Informations clients" display="'ℹ️Informations clients'!A1" xr:uid="{8E0B7F2D-3411-4A2E-99A3-232720F1D468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4B5EA4-0D1B-4668-8CE6-A61B094222C4}">
          <x14:formula1>
            <xm:f>'ℹ️Informations clients'!$L$10:$M$10</xm:f>
          </x14:formula1>
          <xm:sqref>M12:N12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3:J126"/>
  <sheetViews>
    <sheetView topLeftCell="A96" workbookViewId="0">
      <selection activeCell="C107" sqref="C107"/>
    </sheetView>
  </sheetViews>
  <sheetFormatPr baseColWidth="10" defaultColWidth="11.42578125" defaultRowHeight="12.75" x14ac:dyDescent="0.2"/>
  <cols>
    <col min="1" max="1" width="48.5703125" style="2" bestFit="1" customWidth="1"/>
    <col min="2" max="2" width="19.42578125" style="2" bestFit="1" customWidth="1"/>
    <col min="3" max="16384" width="11.42578125" style="2"/>
  </cols>
  <sheetData>
    <row r="3" spans="1:6" x14ac:dyDescent="0.2">
      <c r="A3" s="6" t="s">
        <v>79</v>
      </c>
    </row>
    <row r="4" spans="1:6" x14ac:dyDescent="0.2">
      <c r="A4" s="2" t="s">
        <v>80</v>
      </c>
      <c r="B4" s="2">
        <v>1</v>
      </c>
    </row>
    <row r="5" spans="1:6" x14ac:dyDescent="0.2">
      <c r="A5" s="2" t="s">
        <v>81</v>
      </c>
      <c r="B5" s="2">
        <v>2</v>
      </c>
    </row>
    <row r="6" spans="1:6" x14ac:dyDescent="0.2">
      <c r="A6" s="2" t="s">
        <v>82</v>
      </c>
      <c r="B6" s="2">
        <v>3</v>
      </c>
    </row>
    <row r="9" spans="1:6" x14ac:dyDescent="0.2">
      <c r="A9" s="23" t="s">
        <v>35</v>
      </c>
    </row>
    <row r="10" spans="1:6" x14ac:dyDescent="0.2">
      <c r="B10" s="7"/>
      <c r="C10" s="171" t="s">
        <v>83</v>
      </c>
      <c r="F10" s="21"/>
    </row>
    <row r="11" spans="1:6" x14ac:dyDescent="0.2">
      <c r="B11" s="7" t="s">
        <v>35</v>
      </c>
      <c r="C11" s="20">
        <v>1</v>
      </c>
      <c r="F11" s="22"/>
    </row>
    <row r="12" spans="1:6" x14ac:dyDescent="0.2">
      <c r="A12" s="2" t="s">
        <v>36</v>
      </c>
      <c r="B12" s="20">
        <v>1</v>
      </c>
      <c r="C12" s="7">
        <v>1</v>
      </c>
    </row>
    <row r="13" spans="1:6" x14ac:dyDescent="0.2">
      <c r="A13" s="2" t="s">
        <v>37</v>
      </c>
      <c r="B13" s="20">
        <v>2</v>
      </c>
      <c r="C13" s="7">
        <v>1</v>
      </c>
    </row>
    <row r="14" spans="1:6" x14ac:dyDescent="0.2">
      <c r="A14" s="2" t="s">
        <v>38</v>
      </c>
      <c r="B14" s="20">
        <v>3</v>
      </c>
      <c r="C14" s="7">
        <v>1</v>
      </c>
    </row>
    <row r="15" spans="1:6" x14ac:dyDescent="0.2">
      <c r="A15" s="2" t="s">
        <v>39</v>
      </c>
      <c r="B15" s="20">
        <v>4</v>
      </c>
      <c r="C15" s="7">
        <v>1</v>
      </c>
    </row>
    <row r="16" spans="1:6" x14ac:dyDescent="0.2">
      <c r="A16" s="2" t="s">
        <v>40</v>
      </c>
      <c r="B16" s="20">
        <v>5</v>
      </c>
      <c r="C16" s="7">
        <v>1</v>
      </c>
    </row>
    <row r="17" spans="1:3" x14ac:dyDescent="0.2">
      <c r="A17" s="2" t="s">
        <v>41</v>
      </c>
      <c r="B17" s="20">
        <v>6</v>
      </c>
      <c r="C17" s="7">
        <v>1</v>
      </c>
    </row>
    <row r="18" spans="1:3" x14ac:dyDescent="0.2">
      <c r="A18" s="2" t="s">
        <v>42</v>
      </c>
      <c r="B18" s="20">
        <v>7</v>
      </c>
      <c r="C18" s="7">
        <v>1</v>
      </c>
    </row>
    <row r="19" spans="1:3" x14ac:dyDescent="0.2">
      <c r="A19" s="2" t="s">
        <v>43</v>
      </c>
      <c r="B19" s="20">
        <v>8</v>
      </c>
      <c r="C19" s="7">
        <v>1</v>
      </c>
    </row>
    <row r="20" spans="1:3" x14ac:dyDescent="0.2">
      <c r="A20" s="2" t="s">
        <v>44</v>
      </c>
      <c r="B20" s="20">
        <v>9</v>
      </c>
      <c r="C20" s="7">
        <v>1</v>
      </c>
    </row>
    <row r="21" spans="1:3" x14ac:dyDescent="0.2">
      <c r="A21" s="2" t="s">
        <v>45</v>
      </c>
      <c r="B21" s="20">
        <v>10</v>
      </c>
      <c r="C21" s="7">
        <v>1</v>
      </c>
    </row>
    <row r="22" spans="1:3" x14ac:dyDescent="0.2">
      <c r="A22" s="2" t="s">
        <v>46</v>
      </c>
      <c r="B22" s="20">
        <v>11</v>
      </c>
      <c r="C22" s="7">
        <v>1</v>
      </c>
    </row>
    <row r="23" spans="1:3" x14ac:dyDescent="0.2">
      <c r="A23" s="2" t="s">
        <v>47</v>
      </c>
      <c r="B23" s="20">
        <v>12</v>
      </c>
      <c r="C23" s="7">
        <v>1</v>
      </c>
    </row>
    <row r="26" spans="1:3" x14ac:dyDescent="0.2">
      <c r="A26" s="6" t="s">
        <v>156</v>
      </c>
    </row>
    <row r="27" spans="1:3" x14ac:dyDescent="0.2">
      <c r="B27" s="7"/>
      <c r="C27" s="7" t="s">
        <v>83</v>
      </c>
    </row>
    <row r="28" spans="1:3" x14ac:dyDescent="0.2">
      <c r="B28" s="7" t="s">
        <v>35</v>
      </c>
      <c r="C28" s="7">
        <v>1</v>
      </c>
    </row>
    <row r="29" spans="1:3" x14ac:dyDescent="0.2">
      <c r="A29" s="2" t="s">
        <v>36</v>
      </c>
      <c r="B29" s="7">
        <v>1</v>
      </c>
      <c r="C29" s="7">
        <v>1</v>
      </c>
    </row>
    <row r="30" spans="1:3" x14ac:dyDescent="0.2">
      <c r="A30" s="2" t="s">
        <v>37</v>
      </c>
      <c r="B30" s="7">
        <v>2</v>
      </c>
      <c r="C30" s="7">
        <v>1</v>
      </c>
    </row>
    <row r="31" spans="1:3" x14ac:dyDescent="0.2">
      <c r="A31" s="2" t="s">
        <v>38</v>
      </c>
      <c r="B31" s="7">
        <v>3</v>
      </c>
      <c r="C31" s="7">
        <v>1</v>
      </c>
    </row>
    <row r="32" spans="1:3" x14ac:dyDescent="0.2">
      <c r="A32" s="2" t="s">
        <v>39</v>
      </c>
      <c r="B32" s="7">
        <v>4</v>
      </c>
      <c r="C32" s="7">
        <v>1</v>
      </c>
    </row>
    <row r="33" spans="1:10" x14ac:dyDescent="0.2">
      <c r="A33" s="2" t="s">
        <v>40</v>
      </c>
      <c r="B33" s="7">
        <v>5</v>
      </c>
      <c r="C33" s="7">
        <v>1</v>
      </c>
    </row>
    <row r="34" spans="1:10" x14ac:dyDescent="0.2">
      <c r="A34" s="2" t="s">
        <v>41</v>
      </c>
      <c r="B34" s="7">
        <v>6</v>
      </c>
      <c r="C34" s="7">
        <v>1</v>
      </c>
    </row>
    <row r="35" spans="1:10" x14ac:dyDescent="0.2">
      <c r="A35" s="2" t="s">
        <v>42</v>
      </c>
      <c r="B35" s="7">
        <v>7</v>
      </c>
      <c r="C35" s="7">
        <v>1</v>
      </c>
    </row>
    <row r="36" spans="1:10" x14ac:dyDescent="0.2">
      <c r="A36" s="2" t="s">
        <v>43</v>
      </c>
      <c r="B36" s="7">
        <v>8</v>
      </c>
      <c r="C36" s="7">
        <v>1</v>
      </c>
    </row>
    <row r="37" spans="1:10" x14ac:dyDescent="0.2">
      <c r="A37" s="2" t="s">
        <v>44</v>
      </c>
      <c r="B37" s="7">
        <v>9</v>
      </c>
      <c r="C37" s="7">
        <v>1</v>
      </c>
    </row>
    <row r="38" spans="1:10" x14ac:dyDescent="0.2">
      <c r="A38" s="2" t="s">
        <v>45</v>
      </c>
      <c r="B38" s="7">
        <v>10</v>
      </c>
      <c r="C38" s="7">
        <v>1</v>
      </c>
    </row>
    <row r="39" spans="1:10" x14ac:dyDescent="0.2">
      <c r="A39" s="2" t="s">
        <v>46</v>
      </c>
      <c r="B39" s="7">
        <v>11</v>
      </c>
      <c r="C39" s="7">
        <v>1</v>
      </c>
    </row>
    <row r="40" spans="1:10" x14ac:dyDescent="0.2">
      <c r="A40" s="2" t="s">
        <v>47</v>
      </c>
      <c r="B40" s="7">
        <v>12</v>
      </c>
      <c r="C40" s="7">
        <v>1</v>
      </c>
    </row>
    <row r="41" spans="1:10" ht="15" x14ac:dyDescent="0.25">
      <c r="G41"/>
      <c r="H41"/>
      <c r="I41"/>
      <c r="J41"/>
    </row>
    <row r="42" spans="1:10" ht="15" x14ac:dyDescent="0.25">
      <c r="G42"/>
      <c r="H42"/>
      <c r="I42"/>
      <c r="J42"/>
    </row>
    <row r="43" spans="1:10" ht="15" x14ac:dyDescent="0.25">
      <c r="G43"/>
      <c r="H43"/>
      <c r="I43"/>
      <c r="J43"/>
    </row>
    <row r="44" spans="1:10" ht="15" x14ac:dyDescent="0.25">
      <c r="A44" s="6" t="s">
        <v>158</v>
      </c>
      <c r="G44"/>
      <c r="H44"/>
      <c r="I44"/>
      <c r="J44"/>
    </row>
    <row r="45" spans="1:10" ht="15" x14ac:dyDescent="0.25">
      <c r="B45" s="12" t="s">
        <v>49</v>
      </c>
      <c r="C45" s="11"/>
      <c r="G45"/>
      <c r="H45"/>
      <c r="I45"/>
      <c r="J45"/>
    </row>
    <row r="46" spans="1:10" ht="15" x14ac:dyDescent="0.25">
      <c r="B46" s="7" t="s">
        <v>35</v>
      </c>
      <c r="C46" s="20"/>
      <c r="G46"/>
      <c r="H46"/>
      <c r="I46"/>
      <c r="J46"/>
    </row>
    <row r="47" spans="1:10" ht="15" x14ac:dyDescent="0.25">
      <c r="B47" s="20">
        <v>1</v>
      </c>
      <c r="C47" s="7">
        <v>0</v>
      </c>
      <c r="G47"/>
      <c r="H47"/>
      <c r="I47"/>
      <c r="J47"/>
    </row>
    <row r="48" spans="1:10" ht="15" x14ac:dyDescent="0.25">
      <c r="B48" s="20">
        <v>2</v>
      </c>
      <c r="C48" s="7">
        <v>0</v>
      </c>
      <c r="G48"/>
      <c r="H48"/>
      <c r="I48"/>
      <c r="J48"/>
    </row>
    <row r="49" spans="1:3" x14ac:dyDescent="0.2">
      <c r="B49" s="20">
        <v>3</v>
      </c>
      <c r="C49" s="7">
        <v>0</v>
      </c>
    </row>
    <row r="50" spans="1:3" x14ac:dyDescent="0.2">
      <c r="B50" s="20">
        <v>4</v>
      </c>
      <c r="C50" s="7">
        <v>0</v>
      </c>
    </row>
    <row r="51" spans="1:3" x14ac:dyDescent="0.2">
      <c r="B51" s="20">
        <v>5</v>
      </c>
      <c r="C51" s="7">
        <v>1</v>
      </c>
    </row>
    <row r="52" spans="1:3" x14ac:dyDescent="0.2">
      <c r="B52" s="20">
        <v>6</v>
      </c>
      <c r="C52" s="7">
        <v>0</v>
      </c>
    </row>
    <row r="53" spans="1:3" x14ac:dyDescent="0.2">
      <c r="B53" s="20">
        <v>7</v>
      </c>
      <c r="C53" s="7">
        <v>0</v>
      </c>
    </row>
    <row r="54" spans="1:3" x14ac:dyDescent="0.2">
      <c r="B54" s="20">
        <v>8</v>
      </c>
      <c r="C54" s="7">
        <v>0</v>
      </c>
    </row>
    <row r="55" spans="1:3" x14ac:dyDescent="0.2">
      <c r="B55" s="20">
        <v>9</v>
      </c>
      <c r="C55" s="7">
        <v>0</v>
      </c>
    </row>
    <row r="56" spans="1:3" x14ac:dyDescent="0.2">
      <c r="B56" s="20">
        <v>10</v>
      </c>
      <c r="C56" s="7">
        <v>0</v>
      </c>
    </row>
    <row r="57" spans="1:3" x14ac:dyDescent="0.2">
      <c r="B57" s="20">
        <v>11</v>
      </c>
      <c r="C57" s="7">
        <v>0</v>
      </c>
    </row>
    <row r="58" spans="1:3" x14ac:dyDescent="0.2">
      <c r="B58" s="20">
        <v>12</v>
      </c>
      <c r="C58" s="7">
        <v>0</v>
      </c>
    </row>
    <row r="61" spans="1:3" x14ac:dyDescent="0.2">
      <c r="A61" s="6" t="s">
        <v>164</v>
      </c>
    </row>
    <row r="62" spans="1:3" x14ac:dyDescent="0.2">
      <c r="B62" s="12" t="s">
        <v>49</v>
      </c>
      <c r="C62" s="11"/>
    </row>
    <row r="63" spans="1:3" x14ac:dyDescent="0.2">
      <c r="B63" s="7" t="s">
        <v>35</v>
      </c>
      <c r="C63" s="20"/>
    </row>
    <row r="64" spans="1:3" x14ac:dyDescent="0.2">
      <c r="B64" s="20">
        <v>1</v>
      </c>
      <c r="C64" s="7">
        <v>0</v>
      </c>
    </row>
    <row r="65" spans="1:5" x14ac:dyDescent="0.2">
      <c r="B65" s="20">
        <v>2</v>
      </c>
      <c r="C65" s="7">
        <v>1</v>
      </c>
    </row>
    <row r="66" spans="1:5" x14ac:dyDescent="0.2">
      <c r="B66" s="20">
        <v>3</v>
      </c>
      <c r="C66" s="7">
        <v>0</v>
      </c>
    </row>
    <row r="67" spans="1:5" x14ac:dyDescent="0.2">
      <c r="B67" s="20">
        <v>4</v>
      </c>
      <c r="C67" s="7">
        <v>0</v>
      </c>
    </row>
    <row r="68" spans="1:5" x14ac:dyDescent="0.2">
      <c r="B68" s="20">
        <v>5</v>
      </c>
      <c r="C68" s="7">
        <v>0</v>
      </c>
    </row>
    <row r="69" spans="1:5" x14ac:dyDescent="0.2">
      <c r="B69" s="20">
        <v>6</v>
      </c>
      <c r="C69" s="7">
        <v>0</v>
      </c>
    </row>
    <row r="70" spans="1:5" x14ac:dyDescent="0.2">
      <c r="B70" s="20">
        <v>7</v>
      </c>
      <c r="C70" s="7">
        <v>0</v>
      </c>
    </row>
    <row r="71" spans="1:5" x14ac:dyDescent="0.2">
      <c r="B71" s="20">
        <v>8</v>
      </c>
      <c r="C71" s="7">
        <v>0</v>
      </c>
    </row>
    <row r="72" spans="1:5" x14ac:dyDescent="0.2">
      <c r="B72" s="20">
        <v>9</v>
      </c>
      <c r="C72" s="7">
        <v>0</v>
      </c>
    </row>
    <row r="73" spans="1:5" x14ac:dyDescent="0.2">
      <c r="B73" s="20">
        <v>10</v>
      </c>
      <c r="C73" s="7">
        <v>0</v>
      </c>
    </row>
    <row r="74" spans="1:5" x14ac:dyDescent="0.2">
      <c r="B74" s="20">
        <v>11</v>
      </c>
      <c r="C74" s="7">
        <v>0</v>
      </c>
    </row>
    <row r="75" spans="1:5" x14ac:dyDescent="0.2">
      <c r="B75" s="20">
        <v>12</v>
      </c>
      <c r="C75" s="7">
        <v>0</v>
      </c>
    </row>
    <row r="78" spans="1:5" x14ac:dyDescent="0.2">
      <c r="A78" s="6" t="s">
        <v>51</v>
      </c>
    </row>
    <row r="79" spans="1:5" x14ac:dyDescent="0.2">
      <c r="B79" s="12" t="s">
        <v>49</v>
      </c>
      <c r="C79" s="11" t="s">
        <v>155</v>
      </c>
      <c r="D79" s="11" t="s">
        <v>154</v>
      </c>
      <c r="E79" s="7" t="s">
        <v>153</v>
      </c>
    </row>
    <row r="80" spans="1:5" x14ac:dyDescent="0.2">
      <c r="B80" s="10" t="s">
        <v>35</v>
      </c>
      <c r="C80" s="7"/>
      <c r="D80" s="7"/>
      <c r="E80" s="7"/>
    </row>
    <row r="81" spans="1:5" x14ac:dyDescent="0.2">
      <c r="B81" s="10">
        <v>1</v>
      </c>
      <c r="C81" s="7">
        <v>1</v>
      </c>
      <c r="D81" s="7">
        <v>1</v>
      </c>
      <c r="E81" s="7">
        <v>1</v>
      </c>
    </row>
    <row r="82" spans="1:5" x14ac:dyDescent="0.2">
      <c r="B82" s="10">
        <v>2</v>
      </c>
      <c r="C82" s="7">
        <v>0</v>
      </c>
      <c r="D82" s="7">
        <v>0</v>
      </c>
      <c r="E82" s="7">
        <v>1</v>
      </c>
    </row>
    <row r="83" spans="1:5" x14ac:dyDescent="0.2">
      <c r="B83" s="10">
        <v>3</v>
      </c>
      <c r="C83" s="7">
        <v>0</v>
      </c>
      <c r="D83" s="7">
        <v>0</v>
      </c>
      <c r="E83" s="7">
        <v>1</v>
      </c>
    </row>
    <row r="84" spans="1:5" x14ac:dyDescent="0.2">
      <c r="B84" s="10">
        <v>4</v>
      </c>
      <c r="C84" s="7">
        <v>0</v>
      </c>
      <c r="D84" s="7">
        <v>1</v>
      </c>
      <c r="E84" s="7">
        <v>1</v>
      </c>
    </row>
    <row r="85" spans="1:5" x14ac:dyDescent="0.2">
      <c r="B85" s="10">
        <v>5</v>
      </c>
      <c r="C85" s="7">
        <v>0</v>
      </c>
      <c r="D85" s="7">
        <v>0</v>
      </c>
      <c r="E85" s="7">
        <v>1</v>
      </c>
    </row>
    <row r="86" spans="1:5" x14ac:dyDescent="0.2">
      <c r="B86" s="10">
        <v>6</v>
      </c>
      <c r="C86" s="7">
        <v>0</v>
      </c>
      <c r="D86" s="7">
        <v>0</v>
      </c>
      <c r="E86" s="7">
        <v>1</v>
      </c>
    </row>
    <row r="87" spans="1:5" x14ac:dyDescent="0.2">
      <c r="B87" s="10">
        <v>7</v>
      </c>
      <c r="C87" s="7">
        <v>0</v>
      </c>
      <c r="D87" s="7">
        <v>1</v>
      </c>
      <c r="E87" s="7">
        <v>1</v>
      </c>
    </row>
    <row r="88" spans="1:5" x14ac:dyDescent="0.2">
      <c r="B88" s="10">
        <v>8</v>
      </c>
      <c r="C88" s="7">
        <v>0</v>
      </c>
      <c r="D88" s="7">
        <v>0</v>
      </c>
      <c r="E88" s="7">
        <v>1</v>
      </c>
    </row>
    <row r="89" spans="1:5" x14ac:dyDescent="0.2">
      <c r="B89" s="10">
        <v>9</v>
      </c>
      <c r="C89" s="7">
        <v>0</v>
      </c>
      <c r="D89" s="7">
        <v>0</v>
      </c>
      <c r="E89" s="7">
        <v>1</v>
      </c>
    </row>
    <row r="90" spans="1:5" x14ac:dyDescent="0.2">
      <c r="B90" s="10">
        <v>10</v>
      </c>
      <c r="C90" s="7">
        <v>0</v>
      </c>
      <c r="D90" s="7">
        <v>1</v>
      </c>
      <c r="E90" s="7">
        <v>1</v>
      </c>
    </row>
    <row r="91" spans="1:5" x14ac:dyDescent="0.2">
      <c r="B91" s="10">
        <v>11</v>
      </c>
      <c r="C91" s="7">
        <v>0</v>
      </c>
      <c r="D91" s="7">
        <v>0</v>
      </c>
      <c r="E91" s="7">
        <v>1</v>
      </c>
    </row>
    <row r="92" spans="1:5" x14ac:dyDescent="0.2">
      <c r="B92" s="10">
        <v>12</v>
      </c>
      <c r="C92" s="7">
        <v>0</v>
      </c>
      <c r="D92" s="7">
        <v>0</v>
      </c>
      <c r="E92" s="7">
        <v>1</v>
      </c>
    </row>
    <row r="94" spans="1:5" x14ac:dyDescent="0.2">
      <c r="A94" s="6" t="s">
        <v>112</v>
      </c>
    </row>
    <row r="95" spans="1:5" x14ac:dyDescent="0.2">
      <c r="B95" s="12" t="s">
        <v>49</v>
      </c>
      <c r="C95" s="12"/>
    </row>
    <row r="96" spans="1:5" x14ac:dyDescent="0.2">
      <c r="B96" s="10" t="s">
        <v>35</v>
      </c>
      <c r="C96" s="7"/>
    </row>
    <row r="97" spans="1:3" x14ac:dyDescent="0.2">
      <c r="B97" s="10">
        <v>1</v>
      </c>
      <c r="C97" s="7">
        <v>0</v>
      </c>
    </row>
    <row r="98" spans="1:3" x14ac:dyDescent="0.2">
      <c r="B98" s="10">
        <v>2</v>
      </c>
      <c r="C98" s="7">
        <v>0</v>
      </c>
    </row>
    <row r="99" spans="1:3" x14ac:dyDescent="0.2">
      <c r="B99" s="10">
        <v>3</v>
      </c>
      <c r="C99" s="7">
        <v>1</v>
      </c>
    </row>
    <row r="100" spans="1:3" x14ac:dyDescent="0.2">
      <c r="B100" s="10">
        <v>4</v>
      </c>
      <c r="C100" s="7">
        <v>0</v>
      </c>
    </row>
    <row r="101" spans="1:3" x14ac:dyDescent="0.2">
      <c r="B101" s="10">
        <v>5</v>
      </c>
      <c r="C101" s="7">
        <v>0</v>
      </c>
    </row>
    <row r="102" spans="1:3" x14ac:dyDescent="0.2">
      <c r="B102" s="10">
        <v>6</v>
      </c>
      <c r="C102" s="7">
        <v>0</v>
      </c>
    </row>
    <row r="103" spans="1:3" x14ac:dyDescent="0.2">
      <c r="B103" s="10">
        <v>7</v>
      </c>
      <c r="C103" s="7">
        <v>0</v>
      </c>
    </row>
    <row r="104" spans="1:3" x14ac:dyDescent="0.2">
      <c r="B104" s="10">
        <v>8</v>
      </c>
      <c r="C104" s="7">
        <v>0</v>
      </c>
    </row>
    <row r="105" spans="1:3" x14ac:dyDescent="0.2">
      <c r="B105" s="10">
        <v>9</v>
      </c>
      <c r="C105" s="7">
        <v>0</v>
      </c>
    </row>
    <row r="106" spans="1:3" x14ac:dyDescent="0.2">
      <c r="B106" s="10">
        <v>10</v>
      </c>
      <c r="C106" s="7">
        <v>0</v>
      </c>
    </row>
    <row r="107" spans="1:3" x14ac:dyDescent="0.2">
      <c r="B107" s="10">
        <v>11</v>
      </c>
      <c r="C107" s="7">
        <v>0</v>
      </c>
    </row>
    <row r="108" spans="1:3" x14ac:dyDescent="0.2">
      <c r="B108" s="10">
        <v>12</v>
      </c>
      <c r="C108" s="7">
        <v>0</v>
      </c>
    </row>
    <row r="112" spans="1:3" x14ac:dyDescent="0.2">
      <c r="A112" s="6" t="s">
        <v>109</v>
      </c>
    </row>
    <row r="113" spans="2:3" x14ac:dyDescent="0.2">
      <c r="B113" s="12" t="s">
        <v>49</v>
      </c>
      <c r="C113" s="12"/>
    </row>
    <row r="114" spans="2:3" x14ac:dyDescent="0.2">
      <c r="B114" s="10" t="s">
        <v>35</v>
      </c>
      <c r="C114" s="7"/>
    </row>
    <row r="115" spans="2:3" x14ac:dyDescent="0.2">
      <c r="B115" s="10">
        <v>1</v>
      </c>
      <c r="C115" s="7">
        <v>1</v>
      </c>
    </row>
    <row r="116" spans="2:3" x14ac:dyDescent="0.2">
      <c r="B116" s="10">
        <v>2</v>
      </c>
      <c r="C116" s="7">
        <v>0</v>
      </c>
    </row>
    <row r="117" spans="2:3" x14ac:dyDescent="0.2">
      <c r="B117" s="10">
        <v>3</v>
      </c>
      <c r="C117" s="7">
        <v>0</v>
      </c>
    </row>
    <row r="118" spans="2:3" x14ac:dyDescent="0.2">
      <c r="B118" s="10">
        <v>4</v>
      </c>
      <c r="C118" s="7">
        <v>0</v>
      </c>
    </row>
    <row r="119" spans="2:3" x14ac:dyDescent="0.2">
      <c r="B119" s="10">
        <v>5</v>
      </c>
      <c r="C119" s="7">
        <v>0</v>
      </c>
    </row>
    <row r="120" spans="2:3" x14ac:dyDescent="0.2">
      <c r="B120" s="10">
        <v>6</v>
      </c>
      <c r="C120" s="7">
        <v>0</v>
      </c>
    </row>
    <row r="121" spans="2:3" x14ac:dyDescent="0.2">
      <c r="B121" s="10">
        <v>7</v>
      </c>
      <c r="C121" s="7">
        <v>0</v>
      </c>
    </row>
    <row r="122" spans="2:3" x14ac:dyDescent="0.2">
      <c r="B122" s="10">
        <v>8</v>
      </c>
      <c r="C122" s="7">
        <v>0</v>
      </c>
    </row>
    <row r="123" spans="2:3" x14ac:dyDescent="0.2">
      <c r="B123" s="10">
        <v>9</v>
      </c>
      <c r="C123" s="7">
        <v>0</v>
      </c>
    </row>
    <row r="124" spans="2:3" x14ac:dyDescent="0.2">
      <c r="B124" s="10">
        <v>10</v>
      </c>
      <c r="C124" s="7">
        <v>0</v>
      </c>
    </row>
    <row r="125" spans="2:3" x14ac:dyDescent="0.2">
      <c r="B125" s="10">
        <v>11</v>
      </c>
      <c r="C125" s="7">
        <v>0</v>
      </c>
    </row>
    <row r="126" spans="2:3" x14ac:dyDescent="0.2">
      <c r="B126" s="10">
        <v>12</v>
      </c>
      <c r="C126" s="7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B2:J39"/>
  <sheetViews>
    <sheetView showGridLines="0" topLeftCell="A12" zoomScaleNormal="100" workbookViewId="0">
      <selection activeCell="E35" sqref="E35"/>
    </sheetView>
  </sheetViews>
  <sheetFormatPr baseColWidth="10" defaultColWidth="15" defaultRowHeight="15" x14ac:dyDescent="0.25"/>
  <cols>
    <col min="1" max="1" width="5.140625" customWidth="1"/>
    <col min="2" max="2" width="34.5703125" customWidth="1"/>
    <col min="3" max="3" width="24" bestFit="1" customWidth="1"/>
    <col min="4" max="4" width="1.7109375" customWidth="1"/>
    <col min="5" max="5" width="18.5703125" bestFit="1" customWidth="1"/>
    <col min="6" max="6" width="1.7109375" customWidth="1"/>
    <col min="7" max="7" width="66.5703125" bestFit="1" customWidth="1"/>
    <col min="8" max="8" width="3.140625" customWidth="1"/>
    <col min="9" max="10" width="19.140625" bestFit="1" customWidth="1"/>
    <col min="11" max="11" width="5.7109375" customWidth="1"/>
  </cols>
  <sheetData>
    <row r="2" spans="2:10" ht="26.25" x14ac:dyDescent="0.25">
      <c r="B2" s="228" t="s">
        <v>29</v>
      </c>
      <c r="C2" s="228"/>
      <c r="D2" s="228"/>
      <c r="E2" s="228"/>
      <c r="F2" s="228"/>
      <c r="G2" s="228"/>
      <c r="H2" s="228"/>
      <c r="I2" s="228"/>
      <c r="J2" s="228"/>
    </row>
    <row r="3" spans="2:10" x14ac:dyDescent="0.25">
      <c r="C3" s="8"/>
      <c r="D3" s="8"/>
      <c r="E3" s="8"/>
      <c r="F3" s="8"/>
    </row>
    <row r="4" spans="2:10" x14ac:dyDescent="0.25">
      <c r="B4" s="13" t="s">
        <v>50</v>
      </c>
      <c r="C4" s="8"/>
      <c r="D4" s="8"/>
      <c r="E4" s="8"/>
      <c r="F4" s="8"/>
    </row>
    <row r="7" spans="2:10" ht="23.25" customHeight="1" x14ac:dyDescent="0.25">
      <c r="B7" s="164" t="s">
        <v>56</v>
      </c>
      <c r="C7" s="211" t="s">
        <v>152</v>
      </c>
    </row>
    <row r="9" spans="2:10" x14ac:dyDescent="0.25">
      <c r="B9" s="16" t="s">
        <v>58</v>
      </c>
      <c r="C9" s="212">
        <v>2025</v>
      </c>
    </row>
    <row r="10" spans="2:10" x14ac:dyDescent="0.25">
      <c r="B10" s="19"/>
      <c r="C10" s="19"/>
    </row>
    <row r="12" spans="2:10" ht="43.5" customHeight="1" x14ac:dyDescent="0.25">
      <c r="B12" s="227" t="s">
        <v>8</v>
      </c>
      <c r="C12" s="227"/>
      <c r="D12" s="3"/>
      <c r="E12" s="14" t="s">
        <v>30</v>
      </c>
      <c r="F12" s="3"/>
      <c r="G12" s="14" t="s">
        <v>116</v>
      </c>
      <c r="I12" s="14" t="s">
        <v>104</v>
      </c>
    </row>
    <row r="13" spans="2:10" x14ac:dyDescent="0.25">
      <c r="B13" s="3"/>
      <c r="C13" s="3"/>
      <c r="D13" s="3"/>
      <c r="E13" s="4"/>
      <c r="F13" s="3"/>
      <c r="J13" s="4"/>
    </row>
    <row r="14" spans="2:10" x14ac:dyDescent="0.25">
      <c r="B14" s="61" t="s">
        <v>9</v>
      </c>
      <c r="C14" s="62" t="s">
        <v>10</v>
      </c>
      <c r="E14" s="56" t="s">
        <v>30</v>
      </c>
      <c r="G14" s="53" t="s">
        <v>115</v>
      </c>
      <c r="I14" s="210" t="s">
        <v>104</v>
      </c>
    </row>
    <row r="15" spans="2:10" ht="6" customHeight="1" x14ac:dyDescent="0.25">
      <c r="B15" s="57"/>
      <c r="C15" s="59"/>
      <c r="E15" s="209"/>
      <c r="G15" s="206"/>
      <c r="I15" s="207" t="s">
        <v>159</v>
      </c>
    </row>
    <row r="16" spans="2:10" x14ac:dyDescent="0.25">
      <c r="B16" s="57" t="s">
        <v>11</v>
      </c>
      <c r="C16" s="59" t="s">
        <v>4</v>
      </c>
      <c r="E16" s="54" t="s">
        <v>23</v>
      </c>
      <c r="G16" s="207" t="s">
        <v>48</v>
      </c>
      <c r="I16" s="207" t="s">
        <v>105</v>
      </c>
    </row>
    <row r="17" spans="2:9" x14ac:dyDescent="0.25">
      <c r="B17" s="57" t="s">
        <v>12</v>
      </c>
      <c r="C17" s="59" t="s">
        <v>5</v>
      </c>
      <c r="E17" s="54" t="s">
        <v>24</v>
      </c>
      <c r="G17" s="207" t="s">
        <v>108</v>
      </c>
      <c r="I17" s="207" t="s">
        <v>137</v>
      </c>
    </row>
    <row r="18" spans="2:9" x14ac:dyDescent="0.25">
      <c r="B18" s="57" t="s">
        <v>13</v>
      </c>
      <c r="C18" s="59" t="s">
        <v>14</v>
      </c>
      <c r="E18" s="54" t="s">
        <v>25</v>
      </c>
      <c r="G18" s="207" t="s">
        <v>157</v>
      </c>
      <c r="I18" s="207" t="s">
        <v>134</v>
      </c>
    </row>
    <row r="19" spans="2:9" x14ac:dyDescent="0.25">
      <c r="B19" s="57" t="s">
        <v>15</v>
      </c>
      <c r="C19" s="59" t="s">
        <v>16</v>
      </c>
      <c r="E19" s="54" t="s">
        <v>26</v>
      </c>
      <c r="G19" s="207" t="s">
        <v>163</v>
      </c>
      <c r="I19" s="207" t="s">
        <v>107</v>
      </c>
    </row>
    <row r="20" spans="2:9" x14ac:dyDescent="0.25">
      <c r="B20" s="57" t="s">
        <v>17</v>
      </c>
      <c r="C20" s="59" t="s">
        <v>18</v>
      </c>
      <c r="E20" s="54" t="s">
        <v>27</v>
      </c>
      <c r="G20" s="207" t="s">
        <v>113</v>
      </c>
      <c r="I20" s="52"/>
    </row>
    <row r="21" spans="2:9" x14ac:dyDescent="0.25">
      <c r="B21" s="57" t="s">
        <v>19</v>
      </c>
      <c r="C21" s="59" t="s">
        <v>20</v>
      </c>
      <c r="E21" s="54" t="s">
        <v>28</v>
      </c>
      <c r="G21" s="207" t="s">
        <v>109</v>
      </c>
    </row>
    <row r="22" spans="2:9" x14ac:dyDescent="0.25">
      <c r="B22" s="58" t="s">
        <v>21</v>
      </c>
      <c r="C22" s="60" t="s">
        <v>22</v>
      </c>
      <c r="E22" s="54" t="s">
        <v>32</v>
      </c>
      <c r="G22" s="207" t="s">
        <v>112</v>
      </c>
    </row>
    <row r="23" spans="2:9" x14ac:dyDescent="0.25">
      <c r="E23" s="55" t="s">
        <v>1</v>
      </c>
      <c r="G23" s="208" t="s">
        <v>141</v>
      </c>
    </row>
    <row r="24" spans="2:9" x14ac:dyDescent="0.25">
      <c r="E24" s="3"/>
      <c r="G24" s="208" t="s">
        <v>142</v>
      </c>
    </row>
    <row r="25" spans="2:9" x14ac:dyDescent="0.25">
      <c r="E25" s="3"/>
    </row>
    <row r="26" spans="2:9" x14ac:dyDescent="0.25">
      <c r="E26" s="3"/>
      <c r="G26" s="37"/>
    </row>
    <row r="27" spans="2:9" x14ac:dyDescent="0.25">
      <c r="E27" s="159" t="s">
        <v>147</v>
      </c>
      <c r="G27" s="38"/>
    </row>
    <row r="28" spans="2:9" x14ac:dyDescent="0.25">
      <c r="G28" s="38"/>
    </row>
    <row r="29" spans="2:9" x14ac:dyDescent="0.25">
      <c r="B29" s="3"/>
      <c r="C29" s="3"/>
      <c r="D29" s="3"/>
      <c r="E29" s="3"/>
      <c r="F29" s="3"/>
    </row>
    <row r="30" spans="2:9" x14ac:dyDescent="0.25">
      <c r="D30" s="3"/>
      <c r="E30" s="3"/>
      <c r="F30" s="3"/>
    </row>
    <row r="31" spans="2:9" ht="6.95" customHeight="1" x14ac:dyDescent="0.25">
      <c r="D31" s="3"/>
      <c r="E31" s="3"/>
      <c r="F31" s="3"/>
    </row>
    <row r="32" spans="2:9" x14ac:dyDescent="0.25">
      <c r="D32" s="3"/>
      <c r="E32" s="3"/>
      <c r="F32" s="3"/>
    </row>
    <row r="33" spans="4:6" x14ac:dyDescent="0.25">
      <c r="D33" s="3"/>
      <c r="E33" s="3"/>
      <c r="F33" s="3"/>
    </row>
    <row r="34" spans="4:6" x14ac:dyDescent="0.25">
      <c r="D34" s="3"/>
      <c r="E34" s="3"/>
      <c r="F34" s="3"/>
    </row>
    <row r="35" spans="4:6" x14ac:dyDescent="0.25">
      <c r="D35" s="3"/>
      <c r="E35" s="3"/>
      <c r="F35" s="3"/>
    </row>
    <row r="36" spans="4:6" x14ac:dyDescent="0.25">
      <c r="D36" s="3"/>
      <c r="E36" s="3"/>
      <c r="F36" s="3"/>
    </row>
    <row r="37" spans="4:6" x14ac:dyDescent="0.25">
      <c r="D37" s="3"/>
      <c r="E37" s="3"/>
      <c r="F37" s="3"/>
    </row>
    <row r="38" spans="4:6" x14ac:dyDescent="0.25">
      <c r="D38" s="3"/>
      <c r="E38" s="3"/>
      <c r="F38" s="3"/>
    </row>
    <row r="39" spans="4:6" x14ac:dyDescent="0.25">
      <c r="D39" s="3"/>
      <c r="E39" s="3"/>
      <c r="F39" s="3"/>
    </row>
  </sheetData>
  <sheetProtection formatColumns="0"/>
  <mergeCells count="2">
    <mergeCell ref="B12:C12"/>
    <mergeCell ref="B2:J2"/>
  </mergeCells>
  <printOptions horizontalCentered="1"/>
  <pageMargins left="0.15748031496062992" right="0.15748031496062992" top="0.86614173228346458" bottom="0.43307086614173229" header="0.15748031496062992" footer="0.15748031496062992"/>
  <pageSetup paperSize="9" scale="51" fitToHeight="0" orientation="portrait" r:id="rId1"/>
  <headerFooter scaleWithDoc="0">
    <oddFooter>&amp;C&amp;"+,Normal"&amp;9&amp;K000000- &amp;P / &amp;N -&amp;R&amp;9&amp;K000000&amp;D
&amp;T</oddFoot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9130-093B-4805-B14C-A0C8374698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AN45"/>
  <sheetViews>
    <sheetView showGridLines="0" topLeftCell="I1" zoomScaleNormal="100" workbookViewId="0">
      <selection activeCell="O18" sqref="O18"/>
    </sheetView>
  </sheetViews>
  <sheetFormatPr baseColWidth="10" defaultColWidth="15" defaultRowHeight="15" x14ac:dyDescent="0.25"/>
  <cols>
    <col min="1" max="1" width="1.7109375" style="42" customWidth="1"/>
    <col min="2" max="2" width="14.5703125" style="17" bestFit="1" customWidth="1"/>
    <col min="3" max="3" width="17.28515625" style="17" bestFit="1" customWidth="1"/>
    <col min="4" max="4" width="10.85546875" style="41" bestFit="1" customWidth="1"/>
    <col min="5" max="5" width="31.140625" style="41" bestFit="1" customWidth="1"/>
    <col min="6" max="6" width="9.5703125" style="41" bestFit="1" customWidth="1"/>
    <col min="7" max="8" width="10.140625" style="41" bestFit="1" customWidth="1"/>
    <col min="9" max="9" width="22.42578125" style="41" bestFit="1" customWidth="1"/>
    <col min="10" max="10" width="18.42578125" style="17" customWidth="1"/>
    <col min="11" max="11" width="6.5703125" style="129" customWidth="1"/>
    <col min="12" max="12" width="20.140625" style="15" bestFit="1" customWidth="1"/>
    <col min="13" max="13" width="20.140625" style="15" customWidth="1"/>
    <col min="14" max="14" width="2.42578125" style="113" customWidth="1"/>
    <col min="15" max="15" width="28" style="15" customWidth="1"/>
    <col min="16" max="16" width="23.5703125" style="15" bestFit="1" customWidth="1"/>
    <col min="17" max="17" width="22" style="15" customWidth="1"/>
    <col min="18" max="18" width="23.140625" style="15" bestFit="1" customWidth="1"/>
    <col min="19" max="19" width="27.85546875" style="15" customWidth="1"/>
    <col min="20" max="20" width="28.5703125" style="15" customWidth="1"/>
    <col min="23" max="23" width="24.85546875" style="15" customWidth="1"/>
    <col min="24" max="24" width="23.28515625" style="15" customWidth="1"/>
    <col min="25" max="25" width="25.140625" style="15" bestFit="1" customWidth="1"/>
    <col min="26" max="26" width="17.140625" style="15" bestFit="1" customWidth="1"/>
    <col min="27" max="29" width="19.5703125" style="15" bestFit="1" customWidth="1"/>
    <col min="30" max="30" width="22.85546875" style="17" bestFit="1" customWidth="1"/>
    <col min="31" max="31" width="21.5703125" style="17" customWidth="1"/>
    <col min="32" max="16384" width="15" style="17"/>
  </cols>
  <sheetData>
    <row r="1" spans="1:40" ht="15.75" x14ac:dyDescent="0.25">
      <c r="U1" s="157"/>
      <c r="V1" s="158"/>
      <c r="AA1" s="17"/>
      <c r="AB1" s="17"/>
      <c r="AC1" s="17"/>
    </row>
    <row r="2" spans="1:40" s="36" customFormat="1" ht="30.6" customHeight="1" x14ac:dyDescent="0.25">
      <c r="A2" s="46"/>
      <c r="B2" s="146" t="e" vm="1">
        <v>#VALUE!</v>
      </c>
      <c r="C2" s="143" t="s">
        <v>146</v>
      </c>
      <c r="D2" s="144"/>
      <c r="E2" s="145"/>
      <c r="H2" s="121"/>
      <c r="I2" s="121"/>
      <c r="J2" s="122"/>
      <c r="K2" s="122"/>
      <c r="L2" s="122"/>
      <c r="M2" s="122"/>
      <c r="O2" s="63"/>
      <c r="W2" s="51"/>
      <c r="X2" s="51"/>
      <c r="Y2" s="56"/>
      <c r="Z2" s="56"/>
      <c r="AA2"/>
      <c r="AB2" s="176"/>
      <c r="AC2" s="76"/>
      <c r="AD2" s="76"/>
      <c r="AE2" s="76"/>
      <c r="AF2" s="110"/>
      <c r="AM2" s="63"/>
      <c r="AN2" s="63"/>
    </row>
    <row r="3" spans="1:40" ht="12" x14ac:dyDescent="0.25">
      <c r="K3" s="42"/>
      <c r="U3" s="15"/>
      <c r="V3" s="15"/>
      <c r="AA3" s="17"/>
      <c r="AB3" s="17"/>
      <c r="AC3" s="17"/>
    </row>
    <row r="4" spans="1:40" ht="26.25" x14ac:dyDescent="0.25">
      <c r="B4" s="165" t="s">
        <v>31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77"/>
      <c r="X4" s="177"/>
      <c r="Y4" s="177"/>
      <c r="Z4" s="177"/>
      <c r="AA4" s="177"/>
      <c r="AB4" s="177"/>
      <c r="AC4" s="17"/>
    </row>
    <row r="5" spans="1:40" s="42" customFormat="1" x14ac:dyDescent="0.25">
      <c r="D5" s="75"/>
      <c r="E5" s="75"/>
      <c r="F5" s="75"/>
      <c r="G5" s="75"/>
      <c r="H5" s="75"/>
      <c r="I5" s="75"/>
      <c r="K5" s="129"/>
      <c r="L5" s="117"/>
      <c r="M5" s="117"/>
      <c r="N5" s="113"/>
      <c r="O5" s="117"/>
      <c r="P5" s="117"/>
      <c r="Q5" s="117"/>
      <c r="R5" s="117"/>
      <c r="S5" s="117"/>
      <c r="T5" s="117"/>
      <c r="U5" s="117"/>
      <c r="V5" s="117"/>
      <c r="W5" s="15"/>
      <c r="X5" s="15"/>
      <c r="Y5" s="15"/>
      <c r="Z5" s="15"/>
      <c r="AA5" s="17"/>
      <c r="AB5" s="17"/>
    </row>
    <row r="6" spans="1:40" s="132" customFormat="1" ht="18.75" x14ac:dyDescent="0.25">
      <c r="A6" s="39"/>
      <c r="B6" s="229" t="s">
        <v>0</v>
      </c>
      <c r="C6" s="229"/>
      <c r="D6" s="229"/>
      <c r="E6" s="229"/>
      <c r="F6" s="229"/>
      <c r="G6" s="229"/>
      <c r="H6" s="229"/>
      <c r="I6" s="229"/>
      <c r="J6" s="229"/>
      <c r="K6" s="39"/>
      <c r="L6" s="131" t="s">
        <v>76</v>
      </c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78"/>
      <c r="X6" s="178"/>
      <c r="Y6" s="178"/>
      <c r="Z6" s="178"/>
      <c r="AA6" s="178"/>
      <c r="AB6" s="178"/>
    </row>
    <row r="7" spans="1:40" s="39" customFormat="1" ht="27" customHeight="1" x14ac:dyDescent="0.25">
      <c r="B7" s="114"/>
      <c r="C7" s="114"/>
      <c r="D7" s="114"/>
      <c r="E7" s="114"/>
      <c r="F7" s="114"/>
      <c r="G7" s="114"/>
      <c r="H7" s="114"/>
      <c r="I7" s="114"/>
      <c r="J7" s="114"/>
      <c r="L7" s="115"/>
      <c r="M7" s="115"/>
      <c r="N7" s="114"/>
      <c r="O7" s="115"/>
      <c r="P7" s="115"/>
      <c r="Q7" s="116" t="s">
        <v>160</v>
      </c>
      <c r="S7" s="116" t="s">
        <v>106</v>
      </c>
      <c r="T7" s="116" t="s">
        <v>106</v>
      </c>
      <c r="V7" s="115"/>
      <c r="W7" s="179"/>
      <c r="X7" s="179"/>
      <c r="Y7" s="179"/>
      <c r="Z7" s="179"/>
      <c r="AA7" s="179"/>
      <c r="AB7" s="180"/>
    </row>
    <row r="8" spans="1:40" s="120" customFormat="1" ht="11.25" x14ac:dyDescent="0.25">
      <c r="B8" s="147" t="s">
        <v>138</v>
      </c>
      <c r="C8" s="119"/>
      <c r="D8" s="119"/>
      <c r="E8" s="119"/>
      <c r="F8" s="119"/>
      <c r="G8" s="119"/>
      <c r="H8" s="119"/>
      <c r="I8" s="119"/>
      <c r="J8" s="119"/>
      <c r="L8" s="119" t="s">
        <v>151</v>
      </c>
      <c r="M8" s="119" t="s">
        <v>151</v>
      </c>
      <c r="N8" s="156"/>
      <c r="O8" s="119" t="s">
        <v>151</v>
      </c>
      <c r="P8" s="119" t="s">
        <v>151</v>
      </c>
      <c r="Q8" s="119" t="s">
        <v>136</v>
      </c>
      <c r="R8" s="119" t="s">
        <v>151</v>
      </c>
      <c r="S8" s="119" t="s">
        <v>136</v>
      </c>
      <c r="T8" s="119" t="s">
        <v>136</v>
      </c>
      <c r="U8" s="160"/>
      <c r="V8" s="161"/>
      <c r="W8" s="181"/>
      <c r="X8" s="181"/>
      <c r="Y8" s="181"/>
      <c r="Z8" s="181"/>
      <c r="AA8" s="181"/>
      <c r="AB8" s="182"/>
    </row>
    <row r="9" spans="1:40" s="39" customFormat="1" ht="15.95" customHeight="1" x14ac:dyDescent="0.25">
      <c r="B9" s="114"/>
      <c r="C9" s="114"/>
      <c r="D9" s="114"/>
      <c r="E9" s="114"/>
      <c r="F9" s="114"/>
      <c r="G9" s="114"/>
      <c r="H9" s="114"/>
      <c r="I9" s="114"/>
      <c r="J9" s="114"/>
      <c r="K9" s="169" t="s">
        <v>162</v>
      </c>
      <c r="L9" s="74" t="s">
        <v>80</v>
      </c>
      <c r="M9" s="74" t="s">
        <v>80</v>
      </c>
      <c r="N9" s="111"/>
      <c r="O9" s="74"/>
      <c r="P9" s="168">
        <v>5</v>
      </c>
      <c r="Q9" s="168">
        <v>5</v>
      </c>
      <c r="R9" s="168">
        <v>2</v>
      </c>
      <c r="S9" s="168">
        <v>1</v>
      </c>
      <c r="T9" s="168">
        <v>3</v>
      </c>
      <c r="U9" s="162"/>
      <c r="V9" s="163"/>
      <c r="W9" s="179"/>
      <c r="X9" s="179"/>
      <c r="Y9" s="179"/>
      <c r="Z9" s="179"/>
      <c r="AA9" s="179"/>
      <c r="AB9" s="180"/>
    </row>
    <row r="10" spans="1:40" s="15" customFormat="1" ht="78" customHeight="1" x14ac:dyDescent="0.25">
      <c r="A10" s="117"/>
      <c r="B10" s="49" t="s">
        <v>52</v>
      </c>
      <c r="C10" s="49" t="s">
        <v>33</v>
      </c>
      <c r="D10" s="49" t="s">
        <v>6</v>
      </c>
      <c r="E10" s="49" t="s">
        <v>77</v>
      </c>
      <c r="F10" s="49" t="s">
        <v>3</v>
      </c>
      <c r="G10" s="49" t="s">
        <v>4</v>
      </c>
      <c r="H10" s="49" t="s">
        <v>5</v>
      </c>
      <c r="I10" s="49" t="s">
        <v>103</v>
      </c>
      <c r="J10" s="49" t="s">
        <v>34</v>
      </c>
      <c r="K10" s="130" t="s">
        <v>95</v>
      </c>
      <c r="L10" s="118" t="s">
        <v>75</v>
      </c>
      <c r="M10" s="118" t="s">
        <v>156</v>
      </c>
      <c r="N10" s="112" t="s">
        <v>135</v>
      </c>
      <c r="O10" s="40" t="s">
        <v>48</v>
      </c>
      <c r="P10" s="40" t="s">
        <v>157</v>
      </c>
      <c r="Q10" s="40" t="s">
        <v>161</v>
      </c>
      <c r="R10" s="40" t="s">
        <v>163</v>
      </c>
      <c r="S10" s="40" t="s">
        <v>109</v>
      </c>
      <c r="T10" s="40" t="s">
        <v>112</v>
      </c>
      <c r="U10" s="154" t="s">
        <v>141</v>
      </c>
      <c r="V10" s="154" t="s">
        <v>142</v>
      </c>
    </row>
    <row r="11" spans="1:40" x14ac:dyDescent="0.25">
      <c r="B11" s="197" t="s">
        <v>85</v>
      </c>
      <c r="C11" s="197" t="s">
        <v>86</v>
      </c>
      <c r="D11" s="197" t="s">
        <v>23</v>
      </c>
      <c r="E11" s="197" t="s">
        <v>87</v>
      </c>
      <c r="F11" s="197" t="s">
        <v>11</v>
      </c>
      <c r="G11" s="197" t="s">
        <v>5</v>
      </c>
      <c r="H11" s="197" t="s">
        <v>14</v>
      </c>
      <c r="I11" s="197" t="s">
        <v>107</v>
      </c>
      <c r="J11" s="198">
        <v>46022</v>
      </c>
      <c r="K11" s="140"/>
      <c r="L11" s="194" t="s">
        <v>150</v>
      </c>
      <c r="M11" s="194" t="s">
        <v>149</v>
      </c>
      <c r="N11" s="195"/>
      <c r="O11" s="194" t="s">
        <v>153</v>
      </c>
      <c r="P11" s="196" t="s">
        <v>150</v>
      </c>
      <c r="Q11" s="141" t="str">
        <f>IF(Info_generale[[#This Row],[Tranches de salariés]]="","non",IF(OR($I11='⚙️Paramètres cabinet'!$I$18,$I11='⚙️Paramètres cabinet'!$I$19),"oui","non"))</f>
        <v>oui</v>
      </c>
      <c r="R11" s="194" t="s">
        <v>149</v>
      </c>
      <c r="S11" s="141" t="str">
        <f>IF(Info_generale[[#This Row],[Tranches de salariés]]="","non",IF($I11='⚙️Paramètres cabinet'!$I$19,"oui","non"))</f>
        <v>oui</v>
      </c>
      <c r="T11" s="141" t="str">
        <f>IF($I11='⚙️Paramètres cabinet'!$I$19,"oui","non")</f>
        <v>oui</v>
      </c>
      <c r="U11" s="194"/>
      <c r="V11" s="194"/>
      <c r="W11" s="17"/>
      <c r="X11" s="17"/>
      <c r="Y11" s="17"/>
      <c r="Z11" s="17"/>
      <c r="AA11" s="17"/>
      <c r="AB11" s="17"/>
      <c r="AC11" s="17"/>
    </row>
    <row r="12" spans="1:40" x14ac:dyDescent="0.25">
      <c r="B12" s="197" t="s">
        <v>111</v>
      </c>
      <c r="C12" s="197" t="s">
        <v>86</v>
      </c>
      <c r="D12" s="197" t="s">
        <v>24</v>
      </c>
      <c r="E12" s="197" t="s">
        <v>87</v>
      </c>
      <c r="F12" s="197" t="s">
        <v>11</v>
      </c>
      <c r="G12" s="197" t="s">
        <v>5</v>
      </c>
      <c r="H12" s="197" t="s">
        <v>14</v>
      </c>
      <c r="I12" s="197" t="s">
        <v>134</v>
      </c>
      <c r="J12" s="198">
        <v>45838</v>
      </c>
      <c r="K12" s="140"/>
      <c r="L12" s="194" t="s">
        <v>149</v>
      </c>
      <c r="M12" s="194" t="s">
        <v>149</v>
      </c>
      <c r="N12" s="195"/>
      <c r="O12" s="194" t="s">
        <v>154</v>
      </c>
      <c r="P12" s="196" t="s">
        <v>149</v>
      </c>
      <c r="Q12" s="141" t="str">
        <f>IF(Info_generale[[#This Row],[Tranches de salariés]]="","non",IF(OR($I12='⚙️Paramètres cabinet'!$I$18,$I12='⚙️Paramètres cabinet'!$I$19),"oui","non"))</f>
        <v>oui</v>
      </c>
      <c r="R12" s="194" t="s">
        <v>150</v>
      </c>
      <c r="S12" s="141" t="str">
        <f>IF(Info_generale[[#This Row],[Tranches de salariés]]="","non",IF($I12='⚙️Paramètres cabinet'!$I$19,"oui","non"))</f>
        <v>non</v>
      </c>
      <c r="T12" s="141" t="str">
        <f>IF($I12='⚙️Paramètres cabinet'!$I$19,"oui","non")</f>
        <v>non</v>
      </c>
      <c r="U12" s="194"/>
      <c r="V12" s="194"/>
      <c r="W12" s="17"/>
      <c r="X12" s="17"/>
      <c r="Y12" s="17"/>
      <c r="Z12" s="17"/>
      <c r="AA12" s="17"/>
      <c r="AB12" s="17"/>
      <c r="AC12" s="17"/>
    </row>
    <row r="13" spans="1:40" x14ac:dyDescent="0.25">
      <c r="B13" s="197" t="s">
        <v>144</v>
      </c>
      <c r="C13" s="197" t="s">
        <v>86</v>
      </c>
      <c r="D13" s="197" t="s">
        <v>25</v>
      </c>
      <c r="E13" s="197" t="s">
        <v>87</v>
      </c>
      <c r="F13" s="197" t="s">
        <v>15</v>
      </c>
      <c r="G13" s="197" t="s">
        <v>20</v>
      </c>
      <c r="H13" s="197" t="s">
        <v>5</v>
      </c>
      <c r="I13" s="197" t="s">
        <v>137</v>
      </c>
      <c r="J13" s="198">
        <v>45747</v>
      </c>
      <c r="K13" s="140"/>
      <c r="L13" s="194" t="s">
        <v>149</v>
      </c>
      <c r="M13" s="194" t="s">
        <v>149</v>
      </c>
      <c r="N13" s="195"/>
      <c r="O13" s="194" t="s">
        <v>166</v>
      </c>
      <c r="P13" s="196" t="s">
        <v>149</v>
      </c>
      <c r="Q13" s="141" t="str">
        <f>IF(Info_generale[[#This Row],[Tranches de salariés]]="","non",IF(OR($I13='⚙️Paramètres cabinet'!$I$18,$I13='⚙️Paramètres cabinet'!$I$19),"oui","non"))</f>
        <v>non</v>
      </c>
      <c r="R13" s="194" t="s">
        <v>149</v>
      </c>
      <c r="S13" s="141" t="str">
        <f>IF(Info_generale[[#This Row],[Tranches de salariés]]="","non",IF($I13='⚙️Paramètres cabinet'!$I$19,"oui","non"))</f>
        <v>non</v>
      </c>
      <c r="T13" s="141" t="str">
        <f>IF($I13='⚙️Paramètres cabinet'!$I$19,"oui","non")</f>
        <v>non</v>
      </c>
      <c r="U13" s="194"/>
      <c r="V13" s="194"/>
      <c r="W13" s="17"/>
      <c r="X13" s="17"/>
      <c r="Y13" s="17"/>
      <c r="Z13" s="17"/>
      <c r="AA13" s="17"/>
      <c r="AB13" s="17"/>
      <c r="AC13" s="17"/>
    </row>
    <row r="14" spans="1:40" x14ac:dyDescent="0.25">
      <c r="B14" s="197" t="s">
        <v>144</v>
      </c>
      <c r="C14" s="197" t="s">
        <v>86</v>
      </c>
      <c r="D14" s="197" t="s">
        <v>25</v>
      </c>
      <c r="E14" s="197" t="s">
        <v>87</v>
      </c>
      <c r="F14" s="197" t="s">
        <v>15</v>
      </c>
      <c r="G14" s="197" t="s">
        <v>20</v>
      </c>
      <c r="H14" s="197" t="s">
        <v>5</v>
      </c>
      <c r="I14" s="197" t="s">
        <v>159</v>
      </c>
      <c r="J14" s="198">
        <v>45930</v>
      </c>
      <c r="K14" s="140"/>
      <c r="L14" s="194" t="s">
        <v>150</v>
      </c>
      <c r="M14" s="194" t="s">
        <v>150</v>
      </c>
      <c r="N14" s="195"/>
      <c r="O14" s="194"/>
      <c r="P14" s="196" t="s">
        <v>150</v>
      </c>
      <c r="Q14" s="141" t="str">
        <f>IF(Info_generale[[#This Row],[Tranches de salariés]]="","non",IF(OR($I14='⚙️Paramètres cabinet'!$I$18,$I14='⚙️Paramètres cabinet'!$I$19),"oui","non"))</f>
        <v>non</v>
      </c>
      <c r="R14" s="194"/>
      <c r="S14" s="141" t="str">
        <f>IF(Info_generale[[#This Row],[Tranches de salariés]]="","non",IF($I14='⚙️Paramètres cabinet'!$I$19,"oui","non"))</f>
        <v>non</v>
      </c>
      <c r="T14" s="141" t="str">
        <f>IF($I14='⚙️Paramètres cabinet'!$I$19,"oui","non")</f>
        <v>non</v>
      </c>
      <c r="U14" s="194"/>
      <c r="V14" s="194"/>
      <c r="W14" s="17"/>
      <c r="X14" s="17"/>
      <c r="Y14" s="17"/>
      <c r="Z14" s="17"/>
      <c r="AA14" s="17"/>
      <c r="AB14" s="17"/>
      <c r="AC14" s="17"/>
    </row>
    <row r="15" spans="1:40" x14ac:dyDescent="0.25">
      <c r="B15" s="197"/>
      <c r="C15" s="197"/>
      <c r="D15" s="197"/>
      <c r="E15" s="197"/>
      <c r="F15" s="197"/>
      <c r="G15" s="197"/>
      <c r="H15" s="197"/>
      <c r="I15" s="197"/>
      <c r="J15" s="197"/>
      <c r="K15" s="140"/>
      <c r="L15" s="194"/>
      <c r="M15" s="194"/>
      <c r="N15" s="195"/>
      <c r="O15" s="194"/>
      <c r="P15" s="196"/>
      <c r="Q15" s="141" t="str">
        <f>IF(Info_generale[[#This Row],[Tranches de salariés]]="","non",IF(OR($I15='⚙️Paramètres cabinet'!$I$18,$I15='⚙️Paramètres cabinet'!$I$19),"oui","non"))</f>
        <v>non</v>
      </c>
      <c r="R15" s="194"/>
      <c r="S15" s="141" t="str">
        <f>IF(Info_generale[[#This Row],[Tranches de salariés]]="","non",IF($I15='⚙️Paramètres cabinet'!$I$19,"oui","non"))</f>
        <v>non</v>
      </c>
      <c r="T15" s="141" t="str">
        <f>IF($I15='⚙️Paramètres cabinet'!$I$19,"oui","non")</f>
        <v>non</v>
      </c>
      <c r="U15" s="194" t="s">
        <v>149</v>
      </c>
      <c r="V15" s="194" t="s">
        <v>149</v>
      </c>
      <c r="W15" s="17"/>
      <c r="X15" s="17"/>
      <c r="Y15" s="17"/>
      <c r="Z15" s="17"/>
      <c r="AA15" s="17"/>
      <c r="AB15" s="17"/>
      <c r="AC15" s="17"/>
    </row>
    <row r="16" spans="1:40" x14ac:dyDescent="0.25">
      <c r="B16" s="197"/>
      <c r="C16" s="197"/>
      <c r="D16" s="197"/>
      <c r="E16" s="197"/>
      <c r="F16" s="197"/>
      <c r="G16" s="197"/>
      <c r="H16" s="197"/>
      <c r="I16" s="197"/>
      <c r="J16" s="197"/>
      <c r="K16" s="140"/>
      <c r="L16" s="194"/>
      <c r="M16" s="194"/>
      <c r="N16" s="195"/>
      <c r="O16" s="194"/>
      <c r="P16" s="196"/>
      <c r="Q16" s="141" t="str">
        <f>IF(Info_generale[[#This Row],[Tranches de salariés]]="","non",IF(OR($I16='⚙️Paramètres cabinet'!$I$18,$I16='⚙️Paramètres cabinet'!$I$19),"oui","non"))</f>
        <v>non</v>
      </c>
      <c r="R16" s="194"/>
      <c r="S16" s="141" t="str">
        <f>IF(Info_generale[[#This Row],[Tranches de salariés]]="","non",IF($I16='⚙️Paramètres cabinet'!$I$19,"oui","non"))</f>
        <v>non</v>
      </c>
      <c r="T16" s="141" t="str">
        <f>IF($I16='⚙️Paramètres cabinet'!$I$19,"oui","non")</f>
        <v>non</v>
      </c>
      <c r="U16" s="194" t="s">
        <v>149</v>
      </c>
      <c r="V16" s="194" t="s">
        <v>149</v>
      </c>
      <c r="W16" s="17"/>
      <c r="X16" s="17"/>
      <c r="Y16" s="17"/>
      <c r="Z16" s="17"/>
      <c r="AA16" s="17"/>
      <c r="AB16" s="17"/>
      <c r="AC16" s="17"/>
    </row>
    <row r="17" spans="2:29" x14ac:dyDescent="0.25">
      <c r="B17" s="197"/>
      <c r="C17" s="197"/>
      <c r="D17" s="197"/>
      <c r="E17" s="197"/>
      <c r="F17" s="197"/>
      <c r="G17" s="197"/>
      <c r="H17" s="197"/>
      <c r="I17" s="197"/>
      <c r="J17" s="197"/>
      <c r="K17" s="140"/>
      <c r="L17" s="194"/>
      <c r="M17" s="194"/>
      <c r="N17" s="195"/>
      <c r="O17" s="194"/>
      <c r="P17" s="196"/>
      <c r="Q17" s="141" t="str">
        <f>IF(Info_generale[[#This Row],[Tranches de salariés]]="","non",IF(OR($I17='⚙️Paramètres cabinet'!$I$18,$I17='⚙️Paramètres cabinet'!$I$19),"oui","non"))</f>
        <v>non</v>
      </c>
      <c r="R17" s="194"/>
      <c r="S17" s="141" t="str">
        <f>IF(Info_generale[[#This Row],[Tranches de salariés]]="","non",IF($I17='⚙️Paramètres cabinet'!$I$19,"oui","non"))</f>
        <v>non</v>
      </c>
      <c r="T17" s="141" t="str">
        <f>IF($I17='⚙️Paramètres cabinet'!$I$19,"oui","non")</f>
        <v>non</v>
      </c>
      <c r="U17" s="194" t="s">
        <v>149</v>
      </c>
      <c r="V17" s="194" t="s">
        <v>149</v>
      </c>
      <c r="W17" s="17"/>
      <c r="X17" s="17"/>
      <c r="Y17" s="17"/>
      <c r="Z17" s="17"/>
      <c r="AA17" s="17"/>
      <c r="AB17" s="17"/>
      <c r="AC17" s="17"/>
    </row>
    <row r="18" spans="2:29" x14ac:dyDescent="0.25">
      <c r="B18" s="197"/>
      <c r="C18" s="197"/>
      <c r="D18" s="197"/>
      <c r="E18" s="197"/>
      <c r="F18" s="197"/>
      <c r="G18" s="197"/>
      <c r="H18" s="197"/>
      <c r="I18" s="197"/>
      <c r="J18" s="197"/>
      <c r="K18" s="140"/>
      <c r="L18" s="194"/>
      <c r="M18" s="194"/>
      <c r="N18" s="195"/>
      <c r="O18" s="194"/>
      <c r="P18" s="196"/>
      <c r="Q18" s="141" t="str">
        <f>IF(Info_generale[[#This Row],[Tranches de salariés]]="","non",IF(OR($I18='⚙️Paramètres cabinet'!$I$18,$I18='⚙️Paramètres cabinet'!$I$19),"oui","non"))</f>
        <v>non</v>
      </c>
      <c r="R18" s="194"/>
      <c r="S18" s="141" t="str">
        <f>IF(Info_generale[[#This Row],[Tranches de salariés]]="","non",IF($I18='⚙️Paramètres cabinet'!$I$19,"oui","non"))</f>
        <v>non</v>
      </c>
      <c r="T18" s="141" t="str">
        <f>IF($I18='⚙️Paramètres cabinet'!$I$19,"oui","non")</f>
        <v>non</v>
      </c>
      <c r="U18" s="194" t="s">
        <v>149</v>
      </c>
      <c r="V18" s="194" t="s">
        <v>149</v>
      </c>
      <c r="W18" s="17"/>
      <c r="X18" s="17"/>
      <c r="Y18" s="17"/>
      <c r="Z18" s="17"/>
      <c r="AA18" s="17"/>
      <c r="AB18" s="17"/>
      <c r="AC18" s="17"/>
    </row>
    <row r="19" spans="2:29" x14ac:dyDescent="0.25">
      <c r="B19" s="197"/>
      <c r="C19" s="197"/>
      <c r="D19" s="197"/>
      <c r="E19" s="197"/>
      <c r="F19" s="197"/>
      <c r="G19" s="197"/>
      <c r="H19" s="197"/>
      <c r="I19" s="197"/>
      <c r="J19" s="197"/>
      <c r="K19" s="140"/>
      <c r="L19" s="194"/>
      <c r="M19" s="194"/>
      <c r="N19" s="195"/>
      <c r="O19" s="194"/>
      <c r="P19" s="196"/>
      <c r="Q19" s="141" t="str">
        <f>IF(Info_generale[[#This Row],[Tranches de salariés]]="","non",IF(OR($I19='⚙️Paramètres cabinet'!$I$18,$I19='⚙️Paramètres cabinet'!$I$19),"oui","non"))</f>
        <v>non</v>
      </c>
      <c r="R19" s="194"/>
      <c r="S19" s="141" t="str">
        <f>IF(Info_generale[[#This Row],[Tranches de salariés]]="","non",IF($I19='⚙️Paramètres cabinet'!$I$19,"oui","non"))</f>
        <v>non</v>
      </c>
      <c r="T19" s="141" t="str">
        <f>IF($I19='⚙️Paramètres cabinet'!$I$19,"oui","non")</f>
        <v>non</v>
      </c>
      <c r="U19" s="194" t="s">
        <v>149</v>
      </c>
      <c r="V19" s="194" t="s">
        <v>149</v>
      </c>
      <c r="W19" s="17"/>
      <c r="X19" s="17"/>
      <c r="Y19" s="17"/>
      <c r="Z19" s="17"/>
      <c r="AA19" s="17"/>
      <c r="AB19" s="17"/>
      <c r="AC19" s="17"/>
    </row>
    <row r="20" spans="2:29" x14ac:dyDescent="0.25">
      <c r="B20" s="197"/>
      <c r="C20" s="197"/>
      <c r="D20" s="197"/>
      <c r="E20" s="197"/>
      <c r="F20" s="197"/>
      <c r="G20" s="197"/>
      <c r="H20" s="197"/>
      <c r="I20" s="197"/>
      <c r="J20" s="197"/>
      <c r="K20" s="140"/>
      <c r="L20" s="194"/>
      <c r="M20" s="194"/>
      <c r="N20" s="195"/>
      <c r="O20" s="194"/>
      <c r="P20" s="196"/>
      <c r="Q20" s="141" t="str">
        <f>IF(Info_generale[[#This Row],[Tranches de salariés]]="","non",IF(OR($I20='⚙️Paramètres cabinet'!$I$18,$I20='⚙️Paramètres cabinet'!$I$19),"oui","non"))</f>
        <v>non</v>
      </c>
      <c r="R20" s="194"/>
      <c r="S20" s="141" t="str">
        <f>IF(Info_generale[[#This Row],[Tranches de salariés]]="","non",IF($I20='⚙️Paramètres cabinet'!$I$19,"oui","non"))</f>
        <v>non</v>
      </c>
      <c r="T20" s="141" t="str">
        <f>IF($I20='⚙️Paramètres cabinet'!$I$19,"oui","non")</f>
        <v>non</v>
      </c>
      <c r="U20" s="194" t="s">
        <v>149</v>
      </c>
      <c r="V20" s="194" t="s">
        <v>149</v>
      </c>
      <c r="W20" s="17"/>
      <c r="X20" s="17"/>
      <c r="Y20" s="17"/>
      <c r="Z20" s="17"/>
      <c r="AA20" s="17"/>
      <c r="AB20" s="17"/>
      <c r="AC20" s="17"/>
    </row>
    <row r="21" spans="2:29" x14ac:dyDescent="0.25">
      <c r="B21" s="197"/>
      <c r="C21" s="197"/>
      <c r="D21" s="197"/>
      <c r="E21" s="197"/>
      <c r="F21" s="197"/>
      <c r="G21" s="197"/>
      <c r="H21" s="197"/>
      <c r="I21" s="197"/>
      <c r="J21" s="197"/>
      <c r="K21" s="140"/>
      <c r="L21" s="194"/>
      <c r="M21" s="194"/>
      <c r="N21" s="195"/>
      <c r="O21" s="194"/>
      <c r="P21" s="196"/>
      <c r="Q21" s="141" t="str">
        <f>IF(Info_generale[[#This Row],[Tranches de salariés]]="","non",IF(OR($I21='⚙️Paramètres cabinet'!$I$18,$I21='⚙️Paramètres cabinet'!$I$19),"oui","non"))</f>
        <v>non</v>
      </c>
      <c r="R21" s="194"/>
      <c r="S21" s="141" t="str">
        <f>IF(Info_generale[[#This Row],[Tranches de salariés]]="","non",IF($I21='⚙️Paramètres cabinet'!$I$19,"oui","non"))</f>
        <v>non</v>
      </c>
      <c r="T21" s="141" t="str">
        <f>IF($I21='⚙️Paramètres cabinet'!$I$19,"oui","non")</f>
        <v>non</v>
      </c>
      <c r="U21" s="194" t="s">
        <v>149</v>
      </c>
      <c r="V21" s="194" t="s">
        <v>149</v>
      </c>
      <c r="W21" s="17"/>
      <c r="X21" s="17"/>
      <c r="Y21" s="17"/>
      <c r="Z21" s="17"/>
      <c r="AA21" s="17"/>
      <c r="AB21" s="17"/>
      <c r="AC21" s="17"/>
    </row>
    <row r="22" spans="2:29" x14ac:dyDescent="0.25">
      <c r="B22" s="197"/>
      <c r="C22" s="197"/>
      <c r="D22" s="197"/>
      <c r="E22" s="197"/>
      <c r="F22" s="197"/>
      <c r="G22" s="197"/>
      <c r="H22" s="197"/>
      <c r="I22" s="197"/>
      <c r="J22" s="197"/>
      <c r="K22" s="140"/>
      <c r="L22" s="194"/>
      <c r="M22" s="194"/>
      <c r="N22" s="195"/>
      <c r="O22" s="194"/>
      <c r="P22" s="196"/>
      <c r="Q22" s="141" t="str">
        <f>IF(Info_generale[[#This Row],[Tranches de salariés]]="","non",IF(OR($I22='⚙️Paramètres cabinet'!$I$18,$I22='⚙️Paramètres cabinet'!$I$19),"oui","non"))</f>
        <v>non</v>
      </c>
      <c r="R22" s="194"/>
      <c r="S22" s="141" t="str">
        <f>IF(Info_generale[[#This Row],[Tranches de salariés]]="","non",IF($I22='⚙️Paramètres cabinet'!$I$19,"oui","non"))</f>
        <v>non</v>
      </c>
      <c r="T22" s="141" t="str">
        <f>IF($I22='⚙️Paramètres cabinet'!$I$19,"oui","non")</f>
        <v>non</v>
      </c>
      <c r="U22" s="194" t="s">
        <v>149</v>
      </c>
      <c r="V22" s="194" t="s">
        <v>149</v>
      </c>
      <c r="W22" s="17"/>
      <c r="X22" s="17"/>
      <c r="Y22" s="17"/>
      <c r="Z22" s="17"/>
      <c r="AA22" s="17"/>
      <c r="AB22" s="17"/>
      <c r="AC22" s="17"/>
    </row>
    <row r="23" spans="2:29" x14ac:dyDescent="0.25">
      <c r="B23" s="197"/>
      <c r="C23" s="197"/>
      <c r="D23" s="197"/>
      <c r="E23" s="197"/>
      <c r="F23" s="197"/>
      <c r="G23" s="197"/>
      <c r="H23" s="197"/>
      <c r="I23" s="197"/>
      <c r="J23" s="197"/>
      <c r="K23" s="140"/>
      <c r="L23" s="194"/>
      <c r="M23" s="194"/>
      <c r="N23" s="195"/>
      <c r="O23" s="194"/>
      <c r="P23" s="196"/>
      <c r="Q23" s="141" t="str">
        <f>IF(Info_generale[[#This Row],[Tranches de salariés]]="","non",IF(OR($I23='⚙️Paramètres cabinet'!$I$18,$I23='⚙️Paramètres cabinet'!$I$19),"oui","non"))</f>
        <v>non</v>
      </c>
      <c r="R23" s="194"/>
      <c r="S23" s="141" t="str">
        <f>IF(Info_generale[[#This Row],[Tranches de salariés]]="","non",IF($I23='⚙️Paramètres cabinet'!$I$19,"oui","non"))</f>
        <v>non</v>
      </c>
      <c r="T23" s="141" t="str">
        <f>IF($I23='⚙️Paramètres cabinet'!$I$19,"oui","non")</f>
        <v>non</v>
      </c>
      <c r="U23" s="194" t="s">
        <v>149</v>
      </c>
      <c r="V23" s="194" t="s">
        <v>149</v>
      </c>
      <c r="W23" s="17"/>
      <c r="X23" s="17"/>
      <c r="Y23" s="17"/>
      <c r="Z23" s="17"/>
      <c r="AA23" s="17"/>
      <c r="AB23" s="17"/>
      <c r="AC23" s="17"/>
    </row>
    <row r="24" spans="2:29" x14ac:dyDescent="0.25">
      <c r="B24" s="197"/>
      <c r="C24" s="197"/>
      <c r="D24" s="197"/>
      <c r="E24" s="197"/>
      <c r="F24" s="197"/>
      <c r="G24" s="197"/>
      <c r="H24" s="197"/>
      <c r="I24" s="197"/>
      <c r="J24" s="197"/>
      <c r="K24" s="140"/>
      <c r="L24" s="194"/>
      <c r="M24" s="194"/>
      <c r="N24" s="195"/>
      <c r="O24" s="194"/>
      <c r="P24" s="196"/>
      <c r="Q24" s="141" t="str">
        <f>IF(Info_generale[[#This Row],[Tranches de salariés]]="","non",IF(OR($I24='⚙️Paramètres cabinet'!$I$18,$I24='⚙️Paramètres cabinet'!$I$19),"oui","non"))</f>
        <v>non</v>
      </c>
      <c r="R24" s="194"/>
      <c r="S24" s="141" t="str">
        <f>IF(Info_generale[[#This Row],[Tranches de salariés]]="","non",IF($I24='⚙️Paramètres cabinet'!$I$19,"oui","non"))</f>
        <v>non</v>
      </c>
      <c r="T24" s="141" t="str">
        <f>IF($I24='⚙️Paramètres cabinet'!$I$19,"oui","non")</f>
        <v>non</v>
      </c>
      <c r="U24" s="194" t="s">
        <v>149</v>
      </c>
      <c r="V24" s="194" t="s">
        <v>149</v>
      </c>
      <c r="W24" s="17"/>
      <c r="X24" s="17"/>
      <c r="Y24" s="17"/>
      <c r="Z24" s="17"/>
      <c r="AA24" s="17"/>
      <c r="AB24" s="17"/>
      <c r="AC24" s="17"/>
    </row>
    <row r="25" spans="2:29" x14ac:dyDescent="0.25">
      <c r="B25" s="197"/>
      <c r="C25" s="197"/>
      <c r="D25" s="197"/>
      <c r="E25" s="197"/>
      <c r="F25" s="197"/>
      <c r="G25" s="197"/>
      <c r="H25" s="197"/>
      <c r="I25" s="197"/>
      <c r="J25" s="197"/>
      <c r="K25" s="140"/>
      <c r="L25" s="194"/>
      <c r="M25" s="194"/>
      <c r="N25" s="195"/>
      <c r="O25" s="194"/>
      <c r="P25" s="196"/>
      <c r="Q25" s="141" t="str">
        <f>IF(Info_generale[[#This Row],[Tranches de salariés]]="","non",IF(OR($I25='⚙️Paramètres cabinet'!$I$18,$I25='⚙️Paramètres cabinet'!$I$19),"oui","non"))</f>
        <v>non</v>
      </c>
      <c r="R25" s="194"/>
      <c r="S25" s="141" t="str">
        <f>IF(Info_generale[[#This Row],[Tranches de salariés]]="","non",IF($I25='⚙️Paramètres cabinet'!$I$19,"oui","non"))</f>
        <v>non</v>
      </c>
      <c r="T25" s="141" t="str">
        <f>IF($I25='⚙️Paramètres cabinet'!$I$19,"oui","non")</f>
        <v>non</v>
      </c>
      <c r="U25" s="194" t="s">
        <v>149</v>
      </c>
      <c r="V25" s="194" t="s">
        <v>149</v>
      </c>
      <c r="W25" s="17"/>
      <c r="X25" s="17"/>
      <c r="Y25" s="17"/>
      <c r="Z25" s="17"/>
      <c r="AA25" s="17"/>
      <c r="AB25" s="17"/>
      <c r="AC25" s="17"/>
    </row>
    <row r="26" spans="2:29" x14ac:dyDescent="0.25">
      <c r="B26" s="197"/>
      <c r="C26" s="197"/>
      <c r="D26" s="197"/>
      <c r="E26" s="197"/>
      <c r="F26" s="197"/>
      <c r="G26" s="197"/>
      <c r="H26" s="197"/>
      <c r="I26" s="197"/>
      <c r="J26" s="197"/>
      <c r="K26" s="140"/>
      <c r="L26" s="194"/>
      <c r="M26" s="194"/>
      <c r="N26" s="195"/>
      <c r="O26" s="194"/>
      <c r="P26" s="196"/>
      <c r="Q26" s="141" t="str">
        <f>IF(Info_generale[[#This Row],[Tranches de salariés]]="","non",IF(OR($I26='⚙️Paramètres cabinet'!$I$18,$I26='⚙️Paramètres cabinet'!$I$19),"oui","non"))</f>
        <v>non</v>
      </c>
      <c r="R26" s="194"/>
      <c r="S26" s="141" t="str">
        <f>IF(Info_generale[[#This Row],[Tranches de salariés]]="","non",IF($I26='⚙️Paramètres cabinet'!$I$19,"oui","non"))</f>
        <v>non</v>
      </c>
      <c r="T26" s="141" t="str">
        <f>IF($I26='⚙️Paramètres cabinet'!$I$19,"oui","non")</f>
        <v>non</v>
      </c>
      <c r="U26" s="194" t="s">
        <v>149</v>
      </c>
      <c r="V26" s="194" t="s">
        <v>149</v>
      </c>
      <c r="W26" s="17"/>
      <c r="X26" s="17"/>
      <c r="Y26" s="17"/>
      <c r="Z26" s="17"/>
      <c r="AA26" s="17"/>
      <c r="AB26" s="17"/>
      <c r="AC26" s="17"/>
    </row>
    <row r="27" spans="2:29" x14ac:dyDescent="0.25">
      <c r="B27" s="197"/>
      <c r="C27" s="197"/>
      <c r="D27" s="197"/>
      <c r="E27" s="197"/>
      <c r="F27" s="197"/>
      <c r="G27" s="197"/>
      <c r="H27" s="197"/>
      <c r="I27" s="197"/>
      <c r="J27" s="197"/>
      <c r="K27" s="140"/>
      <c r="L27" s="194"/>
      <c r="M27" s="194"/>
      <c r="N27" s="195"/>
      <c r="O27" s="194"/>
      <c r="P27" s="196"/>
      <c r="Q27" s="141" t="str">
        <f>IF(Info_generale[[#This Row],[Tranches de salariés]]="","non",IF(OR($I27='⚙️Paramètres cabinet'!$I$18,$I27='⚙️Paramètres cabinet'!$I$19),"oui","non"))</f>
        <v>non</v>
      </c>
      <c r="R27" s="194"/>
      <c r="S27" s="141" t="str">
        <f>IF(Info_generale[[#This Row],[Tranches de salariés]]="","non",IF($I27='⚙️Paramètres cabinet'!$I$19,"oui","non"))</f>
        <v>non</v>
      </c>
      <c r="T27" s="141" t="str">
        <f>IF($I27='⚙️Paramètres cabinet'!$I$19,"oui","non")</f>
        <v>non</v>
      </c>
      <c r="U27" s="194" t="s">
        <v>149</v>
      </c>
      <c r="V27" s="194" t="s">
        <v>149</v>
      </c>
      <c r="W27" s="17"/>
      <c r="X27" s="17"/>
      <c r="Y27" s="17"/>
      <c r="Z27" s="17"/>
      <c r="AA27" s="17"/>
      <c r="AB27" s="17"/>
      <c r="AC27" s="17"/>
    </row>
    <row r="28" spans="2:29" x14ac:dyDescent="0.25">
      <c r="B28" s="197"/>
      <c r="C28" s="197"/>
      <c r="D28" s="197"/>
      <c r="E28" s="197"/>
      <c r="F28" s="197"/>
      <c r="G28" s="197"/>
      <c r="H28" s="197"/>
      <c r="I28" s="197"/>
      <c r="J28" s="197"/>
      <c r="K28" s="140"/>
      <c r="L28" s="194"/>
      <c r="M28" s="194"/>
      <c r="N28" s="195"/>
      <c r="O28" s="194"/>
      <c r="P28" s="196"/>
      <c r="Q28" s="141" t="str">
        <f>IF(Info_generale[[#This Row],[Tranches de salariés]]="","non",IF(OR($I28='⚙️Paramètres cabinet'!$I$18,$I28='⚙️Paramètres cabinet'!$I$19),"oui","non"))</f>
        <v>non</v>
      </c>
      <c r="R28" s="194"/>
      <c r="S28" s="141" t="str">
        <f>IF(Info_generale[[#This Row],[Tranches de salariés]]="","non",IF($I28='⚙️Paramètres cabinet'!$I$19,"oui","non"))</f>
        <v>non</v>
      </c>
      <c r="T28" s="141" t="str">
        <f>IF($I28='⚙️Paramètres cabinet'!$I$19,"oui","non")</f>
        <v>non</v>
      </c>
      <c r="U28" s="194" t="s">
        <v>149</v>
      </c>
      <c r="V28" s="194" t="s">
        <v>149</v>
      </c>
      <c r="W28" s="17"/>
      <c r="X28" s="17"/>
      <c r="Y28" s="17"/>
      <c r="Z28" s="17"/>
      <c r="AA28" s="17"/>
      <c r="AB28" s="17"/>
      <c r="AC28" s="17"/>
    </row>
    <row r="29" spans="2:29" x14ac:dyDescent="0.25">
      <c r="B29" s="197"/>
      <c r="C29" s="197"/>
      <c r="D29" s="197"/>
      <c r="E29" s="197"/>
      <c r="F29" s="197"/>
      <c r="G29" s="197"/>
      <c r="H29" s="197"/>
      <c r="I29" s="197"/>
      <c r="J29" s="197"/>
      <c r="K29" s="140"/>
      <c r="L29" s="194"/>
      <c r="M29" s="194"/>
      <c r="N29" s="195"/>
      <c r="O29" s="194"/>
      <c r="P29" s="196"/>
      <c r="Q29" s="141" t="str">
        <f>IF(Info_generale[[#This Row],[Tranches de salariés]]="","non",IF(OR($I29='⚙️Paramètres cabinet'!$I$18,$I29='⚙️Paramètres cabinet'!$I$19),"oui","non"))</f>
        <v>non</v>
      </c>
      <c r="R29" s="194"/>
      <c r="S29" s="141" t="str">
        <f>IF(Info_generale[[#This Row],[Tranches de salariés]]="","non",IF($I29='⚙️Paramètres cabinet'!$I$19,"oui","non"))</f>
        <v>non</v>
      </c>
      <c r="T29" s="141" t="str">
        <f>IF($I29='⚙️Paramètres cabinet'!$I$19,"oui","non")</f>
        <v>non</v>
      </c>
      <c r="U29" s="194" t="s">
        <v>149</v>
      </c>
      <c r="V29" s="194" t="s">
        <v>149</v>
      </c>
      <c r="W29" s="17"/>
      <c r="X29" s="17"/>
      <c r="Y29" s="17"/>
      <c r="Z29" s="17"/>
      <c r="AA29" s="17"/>
      <c r="AB29" s="17"/>
      <c r="AC29" s="17"/>
    </row>
    <row r="30" spans="2:29" x14ac:dyDescent="0.25">
      <c r="B30" s="197"/>
      <c r="C30" s="197"/>
      <c r="D30" s="197"/>
      <c r="E30" s="197"/>
      <c r="F30" s="197"/>
      <c r="G30" s="197"/>
      <c r="H30" s="197"/>
      <c r="I30" s="197"/>
      <c r="J30" s="197"/>
      <c r="K30" s="140"/>
      <c r="L30" s="194"/>
      <c r="M30" s="194"/>
      <c r="N30" s="195"/>
      <c r="O30" s="194"/>
      <c r="P30" s="196"/>
      <c r="Q30" s="141" t="str">
        <f>IF(Info_generale[[#This Row],[Tranches de salariés]]="","non",IF(OR($I30='⚙️Paramètres cabinet'!$I$18,$I30='⚙️Paramètres cabinet'!$I$19),"oui","non"))</f>
        <v>non</v>
      </c>
      <c r="R30" s="194"/>
      <c r="S30" s="141" t="str">
        <f>IF(Info_generale[[#This Row],[Tranches de salariés]]="","non",IF($I30='⚙️Paramètres cabinet'!$I$19,"oui","non"))</f>
        <v>non</v>
      </c>
      <c r="T30" s="141" t="str">
        <f>IF($I30='⚙️Paramètres cabinet'!$I$19,"oui","non")</f>
        <v>non</v>
      </c>
      <c r="U30" s="194" t="s">
        <v>149</v>
      </c>
      <c r="V30" s="194" t="s">
        <v>149</v>
      </c>
      <c r="W30" s="17"/>
      <c r="X30" s="17"/>
      <c r="Y30" s="17"/>
      <c r="Z30" s="17"/>
      <c r="AA30" s="17"/>
      <c r="AB30" s="17"/>
      <c r="AC30" s="17"/>
    </row>
    <row r="31" spans="2:29" x14ac:dyDescent="0.25">
      <c r="B31" s="197"/>
      <c r="C31" s="197"/>
      <c r="D31" s="197"/>
      <c r="E31" s="197"/>
      <c r="F31" s="197"/>
      <c r="G31" s="197"/>
      <c r="H31" s="197"/>
      <c r="I31" s="197"/>
      <c r="J31" s="197"/>
      <c r="K31" s="140"/>
      <c r="L31" s="194"/>
      <c r="M31" s="194"/>
      <c r="N31" s="195"/>
      <c r="O31" s="194"/>
      <c r="P31" s="196"/>
      <c r="Q31" s="141" t="str">
        <f>IF(Info_generale[[#This Row],[Tranches de salariés]]="","non",IF(OR($I31='⚙️Paramètres cabinet'!$I$18,$I31='⚙️Paramètres cabinet'!$I$19),"oui","non"))</f>
        <v>non</v>
      </c>
      <c r="R31" s="194"/>
      <c r="S31" s="141" t="str">
        <f>IF(Info_generale[[#This Row],[Tranches de salariés]]="","non",IF($I31='⚙️Paramètres cabinet'!$I$19,"oui","non"))</f>
        <v>non</v>
      </c>
      <c r="T31" s="141" t="str">
        <f>IF($I31='⚙️Paramètres cabinet'!$I$19,"oui","non")</f>
        <v>non</v>
      </c>
      <c r="U31" s="194" t="s">
        <v>149</v>
      </c>
      <c r="V31" s="194" t="s">
        <v>149</v>
      </c>
      <c r="W31" s="17"/>
      <c r="X31" s="17"/>
      <c r="Y31" s="17"/>
      <c r="Z31" s="17"/>
      <c r="AA31" s="17"/>
      <c r="AB31" s="17"/>
      <c r="AC31" s="17"/>
    </row>
    <row r="32" spans="2:29" x14ac:dyDescent="0.25">
      <c r="B32" s="197"/>
      <c r="C32" s="197"/>
      <c r="D32" s="197"/>
      <c r="E32" s="197"/>
      <c r="F32" s="197"/>
      <c r="G32" s="197"/>
      <c r="H32" s="197"/>
      <c r="I32" s="197"/>
      <c r="J32" s="197"/>
      <c r="K32" s="140"/>
      <c r="L32" s="194"/>
      <c r="M32" s="194"/>
      <c r="N32" s="195"/>
      <c r="O32" s="194"/>
      <c r="P32" s="196"/>
      <c r="Q32" s="141" t="str">
        <f>IF(Info_generale[[#This Row],[Tranches de salariés]]="","non",IF(OR($I32='⚙️Paramètres cabinet'!$I$18,$I32='⚙️Paramètres cabinet'!$I$19),"oui","non"))</f>
        <v>non</v>
      </c>
      <c r="R32" s="194"/>
      <c r="S32" s="141" t="str">
        <f>IF(Info_generale[[#This Row],[Tranches de salariés]]="","non",IF($I32='⚙️Paramètres cabinet'!$I$19,"oui","non"))</f>
        <v>non</v>
      </c>
      <c r="T32" s="141" t="str">
        <f>IF($I32='⚙️Paramètres cabinet'!$I$19,"oui","non")</f>
        <v>non</v>
      </c>
      <c r="U32" s="194" t="s">
        <v>149</v>
      </c>
      <c r="V32" s="194" t="s">
        <v>149</v>
      </c>
      <c r="W32" s="17"/>
      <c r="X32" s="17"/>
      <c r="Y32" s="17"/>
      <c r="Z32" s="17"/>
      <c r="AA32" s="17"/>
      <c r="AB32" s="17"/>
      <c r="AC32" s="17"/>
    </row>
    <row r="33" spans="2:29" x14ac:dyDescent="0.25">
      <c r="B33" s="197"/>
      <c r="C33" s="197"/>
      <c r="D33" s="197"/>
      <c r="E33" s="197"/>
      <c r="F33" s="197"/>
      <c r="G33" s="197"/>
      <c r="H33" s="197"/>
      <c r="I33" s="197"/>
      <c r="J33" s="197"/>
      <c r="K33" s="140"/>
      <c r="L33" s="194"/>
      <c r="M33" s="194"/>
      <c r="N33" s="195"/>
      <c r="O33" s="194"/>
      <c r="P33" s="196"/>
      <c r="Q33" s="141" t="str">
        <f>IF(Info_generale[[#This Row],[Tranches de salariés]]="","non",IF(OR($I33='⚙️Paramètres cabinet'!$I$18,$I33='⚙️Paramètres cabinet'!$I$19),"oui","non"))</f>
        <v>non</v>
      </c>
      <c r="R33" s="194"/>
      <c r="S33" s="141" t="str">
        <f>IF(Info_generale[[#This Row],[Tranches de salariés]]="","non",IF($I33='⚙️Paramètres cabinet'!$I$19,"oui","non"))</f>
        <v>non</v>
      </c>
      <c r="T33" s="141" t="str">
        <f>IF($I33='⚙️Paramètres cabinet'!$I$19,"oui","non")</f>
        <v>non</v>
      </c>
      <c r="U33" s="194" t="s">
        <v>149</v>
      </c>
      <c r="V33" s="194" t="s">
        <v>149</v>
      </c>
      <c r="W33" s="17"/>
      <c r="X33" s="17"/>
      <c r="Y33" s="17"/>
      <c r="Z33" s="17"/>
      <c r="AA33" s="17"/>
      <c r="AB33" s="17"/>
      <c r="AC33" s="17"/>
    </row>
    <row r="34" spans="2:29" x14ac:dyDescent="0.25">
      <c r="B34" s="197"/>
      <c r="C34" s="197"/>
      <c r="D34" s="197"/>
      <c r="E34" s="197"/>
      <c r="F34" s="197"/>
      <c r="G34" s="197"/>
      <c r="H34" s="197"/>
      <c r="I34" s="197"/>
      <c r="J34" s="197"/>
      <c r="K34" s="140"/>
      <c r="L34" s="194"/>
      <c r="M34" s="194"/>
      <c r="N34" s="195"/>
      <c r="O34" s="194"/>
      <c r="P34" s="196"/>
      <c r="Q34" s="141" t="str">
        <f>IF(Info_generale[[#This Row],[Tranches de salariés]]="","non",IF(OR($I34='⚙️Paramètres cabinet'!$I$18,$I34='⚙️Paramètres cabinet'!$I$19),"oui","non"))</f>
        <v>non</v>
      </c>
      <c r="R34" s="194"/>
      <c r="S34" s="141" t="str">
        <f>IF(Info_generale[[#This Row],[Tranches de salariés]]="","non",IF($I34='⚙️Paramètres cabinet'!$I$19,"oui","non"))</f>
        <v>non</v>
      </c>
      <c r="T34" s="141" t="str">
        <f>IF($I34='⚙️Paramètres cabinet'!$I$19,"oui","non")</f>
        <v>non</v>
      </c>
      <c r="U34" s="194" t="s">
        <v>149</v>
      </c>
      <c r="V34" s="194" t="s">
        <v>149</v>
      </c>
      <c r="W34" s="17"/>
      <c r="X34" s="17"/>
      <c r="Y34" s="17"/>
      <c r="Z34" s="17"/>
      <c r="AA34" s="17"/>
      <c r="AB34" s="17"/>
      <c r="AC34" s="17"/>
    </row>
    <row r="35" spans="2:29" x14ac:dyDescent="0.25">
      <c r="B35" s="197"/>
      <c r="C35" s="197"/>
      <c r="D35" s="197"/>
      <c r="E35" s="197"/>
      <c r="F35" s="197"/>
      <c r="G35" s="197"/>
      <c r="H35" s="197"/>
      <c r="I35" s="197"/>
      <c r="J35" s="197"/>
      <c r="K35" s="140"/>
      <c r="L35" s="194"/>
      <c r="M35" s="194"/>
      <c r="N35" s="195"/>
      <c r="O35" s="194"/>
      <c r="P35" s="196"/>
      <c r="Q35" s="141" t="str">
        <f>IF(Info_generale[[#This Row],[Tranches de salariés]]="","non",IF(OR($I35='⚙️Paramètres cabinet'!$I$18,$I35='⚙️Paramètres cabinet'!$I$19),"oui","non"))</f>
        <v>non</v>
      </c>
      <c r="R35" s="194"/>
      <c r="S35" s="141" t="str">
        <f>IF(Info_generale[[#This Row],[Tranches de salariés]]="","non",IF($I35='⚙️Paramètres cabinet'!$I$19,"oui","non"))</f>
        <v>non</v>
      </c>
      <c r="T35" s="141" t="str">
        <f>IF($I35='⚙️Paramètres cabinet'!$I$19,"oui","non")</f>
        <v>non</v>
      </c>
      <c r="U35" s="194" t="s">
        <v>149</v>
      </c>
      <c r="V35" s="194" t="s">
        <v>149</v>
      </c>
      <c r="W35" s="17"/>
      <c r="X35" s="17"/>
      <c r="Y35" s="17"/>
      <c r="Z35" s="17"/>
      <c r="AA35" s="17"/>
      <c r="AB35" s="17"/>
      <c r="AC35" s="17"/>
    </row>
    <row r="36" spans="2:29" x14ac:dyDescent="0.25">
      <c r="B36" s="197"/>
      <c r="C36" s="197"/>
      <c r="D36" s="197"/>
      <c r="E36" s="197"/>
      <c r="F36" s="197"/>
      <c r="G36" s="197"/>
      <c r="H36" s="197"/>
      <c r="I36" s="197"/>
      <c r="J36" s="197"/>
      <c r="K36" s="140"/>
      <c r="L36" s="194"/>
      <c r="M36" s="194"/>
      <c r="N36" s="195"/>
      <c r="O36" s="194"/>
      <c r="P36" s="196"/>
      <c r="Q36" s="141" t="str">
        <f>IF(Info_generale[[#This Row],[Tranches de salariés]]="","non",IF(OR($I36='⚙️Paramètres cabinet'!$I$18,$I36='⚙️Paramètres cabinet'!$I$19),"oui","non"))</f>
        <v>non</v>
      </c>
      <c r="R36" s="194"/>
      <c r="S36" s="141" t="str">
        <f>IF(Info_generale[[#This Row],[Tranches de salariés]]="","non",IF($I36='⚙️Paramètres cabinet'!$I$19,"oui","non"))</f>
        <v>non</v>
      </c>
      <c r="T36" s="141" t="str">
        <f>IF($I36='⚙️Paramètres cabinet'!$I$19,"oui","non")</f>
        <v>non</v>
      </c>
      <c r="U36" s="194" t="s">
        <v>149</v>
      </c>
      <c r="V36" s="194" t="s">
        <v>149</v>
      </c>
      <c r="W36" s="17"/>
      <c r="X36" s="17"/>
      <c r="Y36" s="17"/>
      <c r="Z36" s="17"/>
      <c r="AA36" s="17"/>
      <c r="AB36" s="17"/>
      <c r="AC36" s="17"/>
    </row>
    <row r="37" spans="2:29" x14ac:dyDescent="0.25">
      <c r="B37" s="197"/>
      <c r="C37" s="197"/>
      <c r="D37" s="197"/>
      <c r="E37" s="197"/>
      <c r="F37" s="197"/>
      <c r="G37" s="197"/>
      <c r="H37" s="197"/>
      <c r="I37" s="197"/>
      <c r="J37" s="197"/>
      <c r="K37" s="140"/>
      <c r="L37" s="194"/>
      <c r="M37" s="194"/>
      <c r="N37" s="195"/>
      <c r="O37" s="194"/>
      <c r="P37" s="196"/>
      <c r="Q37" s="141" t="str">
        <f>IF(Info_generale[[#This Row],[Tranches de salariés]]="","non",IF(OR($I37='⚙️Paramètres cabinet'!$I$18,$I37='⚙️Paramètres cabinet'!$I$19),"oui","non"))</f>
        <v>non</v>
      </c>
      <c r="R37" s="194"/>
      <c r="S37" s="141" t="str">
        <f>IF(Info_generale[[#This Row],[Tranches de salariés]]="","non",IF($I37='⚙️Paramètres cabinet'!$I$19,"oui","non"))</f>
        <v>non</v>
      </c>
      <c r="T37" s="141" t="str">
        <f>IF($I37='⚙️Paramètres cabinet'!$I$19,"oui","non")</f>
        <v>non</v>
      </c>
      <c r="U37" s="194" t="s">
        <v>149</v>
      </c>
      <c r="V37" s="194" t="s">
        <v>149</v>
      </c>
      <c r="W37" s="17"/>
      <c r="X37" s="17"/>
      <c r="Y37" s="17"/>
      <c r="Z37" s="17"/>
      <c r="AA37" s="17"/>
      <c r="AB37" s="17"/>
      <c r="AC37" s="17"/>
    </row>
    <row r="40" spans="2:29" x14ac:dyDescent="0.25">
      <c r="K40" s="42"/>
    </row>
    <row r="41" spans="2:29" x14ac:dyDescent="0.25">
      <c r="K41" s="42"/>
    </row>
    <row r="42" spans="2:29" x14ac:dyDescent="0.25">
      <c r="K42" s="42"/>
    </row>
    <row r="43" spans="2:29" x14ac:dyDescent="0.25">
      <c r="K43" s="42"/>
    </row>
    <row r="44" spans="2:29" x14ac:dyDescent="0.25">
      <c r="K44" s="42"/>
    </row>
    <row r="45" spans="2:29" x14ac:dyDescent="0.25">
      <c r="K45" s="42"/>
    </row>
  </sheetData>
  <sheetProtection formatColumns="0" autoFilter="0"/>
  <sortState xmlns:xlrd2="http://schemas.microsoft.com/office/spreadsheetml/2017/richdata2" ref="B18:M33">
    <sortCondition ref="G18:G33"/>
    <sortCondition ref="B18:B33"/>
  </sortState>
  <dataConsolidate/>
  <mergeCells count="1">
    <mergeCell ref="B6:J6"/>
  </mergeCells>
  <phoneticPr fontId="17" type="noConversion"/>
  <conditionalFormatting sqref="B11:J37">
    <cfRule type="notContainsBlanks" dxfId="175" priority="5">
      <formula>LEN(TRIM(B11))&gt;0</formula>
    </cfRule>
    <cfRule type="containsBlanks" dxfId="174" priority="10">
      <formula>LEN(TRIM(B11))=0</formula>
    </cfRule>
  </conditionalFormatting>
  <conditionalFormatting sqref="L11:T37">
    <cfRule type="expression" dxfId="173" priority="3">
      <formula>ISBLANK($B11)=TRUE</formula>
    </cfRule>
    <cfRule type="cellIs" dxfId="172" priority="4" operator="equal">
      <formula>"non"</formula>
    </cfRule>
  </conditionalFormatting>
  <conditionalFormatting sqref="O11:T37">
    <cfRule type="containsBlanks" dxfId="171" priority="11">
      <formula>LEN(TRIM(O11))=0</formula>
    </cfRule>
  </conditionalFormatting>
  <conditionalFormatting sqref="Q11:T37">
    <cfRule type="cellIs" dxfId="170" priority="8" operator="equal">
      <formula>"oui"</formula>
    </cfRule>
  </conditionalFormatting>
  <conditionalFormatting sqref="U11:V37">
    <cfRule type="expression" dxfId="169" priority="1">
      <formula>ISBLANK($B11)=TRUE</formula>
    </cfRule>
    <cfRule type="cellIs" dxfId="168" priority="2" operator="equal">
      <formula>"non"</formula>
    </cfRule>
  </conditionalFormatting>
  <dataValidations count="13">
    <dataValidation type="list" allowBlank="1" showInputMessage="1" showErrorMessage="1" sqref="E37" xr:uid="{00000000-0002-0000-0100-000001000000}">
      <formula1>formes</formula1>
    </dataValidation>
    <dataValidation type="list" allowBlank="1" showInputMessage="1" showErrorMessage="1" sqref="G37:H37" xr:uid="{00000000-0002-0000-0100-000002000000}">
      <formula1>Collaborateurs</formula1>
    </dataValidation>
    <dataValidation type="list" allowBlank="1" showInputMessage="1" showErrorMessage="1" sqref="F37" xr:uid="{00000000-0002-0000-0100-000003000000}">
      <formula1>responsables</formula1>
    </dataValidation>
    <dataValidation type="list" allowBlank="1" showInputMessage="1" showErrorMessage="1" error="Saisie incorrecte. Modifiez-la ou ajouter votre choix à la liste source (onglet &quot;Paramètres&quot;)_x000a_Cliquez sur &quot;Annuler&quot; et recommencez." prompt="Choisir parmi la liste déroulante" sqref="F11:F36" xr:uid="{00000000-0002-0000-0100-000005000000}">
      <formula1>responsables</formula1>
    </dataValidation>
    <dataValidation type="list" allowBlank="1" showInputMessage="1" showErrorMessage="1" error="Saisie incorrecte. Modifiez-la ou ajouter votre choix à la liste source (onglet &quot;Paramètres&quot;)_x000a_Cliquez sur &quot;Annuler&quot; et recommencez." prompt="Choisir parmi la liste déroulante" sqref="G11:H36" xr:uid="{00000000-0002-0000-0100-000006000000}">
      <formula1>Collaborateurs</formula1>
    </dataValidation>
    <dataValidation type="list" allowBlank="1" showInputMessage="1" showErrorMessage="1" error="Saisie incorrecte. Modifiez-la ou ajouter votre choix à la liste source (onglet &quot;Paramètres&quot;)_x000a_Cliquez sur &quot;Annuler&quot; et recommencez." prompt="Choisir parmi la liste déroulante" sqref="I11:I37" xr:uid="{2E894F2F-21D7-48D3-9289-EE7516D903DA}">
      <formula1>Tranches_salariés</formula1>
    </dataValidation>
    <dataValidation type="list" allowBlank="1" showInputMessage="1" showErrorMessage="1" sqref="D11:D37" xr:uid="{BAE13AD3-A6CD-4D4F-AD5E-3D539AECA4AA}">
      <formula1>Formes_juridiques</formula1>
    </dataValidation>
    <dataValidation allowBlank="1" showInputMessage="1" showErrorMessage="1" prompt="ATTENTION ! _x000a_Ne jamais supprimer le contenu de cette cellule" sqref="AF2" xr:uid="{4BA86841-78FF-421E-980F-FE324D03D38E}"/>
    <dataValidation type="list" allowBlank="1" showInputMessage="1" showErrorMessage="1" sqref="L11:N37 P11:V37" xr:uid="{F35DDAA1-92CD-455E-B9E0-4417868AFDE2}">
      <formula1>"oui,non"</formula1>
    </dataValidation>
    <dataValidation type="list" allowBlank="1" showInputMessage="1" showErrorMessage="1" sqref="P12:R37 O12:O13 O15:O37" xr:uid="{9F1957BE-B1F5-4FAC-8F7F-068F955E1FED}">
      <formula1>"Mensuelle (solde le 31/01),Trimestrielle (solde le 31/01),Annuelle (le1/01 au plus tard)"</formula1>
    </dataValidation>
    <dataValidation type="list" allowBlank="1" showInputMessage="1" showErrorMessage="1" sqref="O11:R11" xr:uid="{2CD20F66-F70C-47FC-9A20-90F73BCCBFC9}">
      <formula1>"Mensuelle (solde le 31/01),Trimestrielle (solde le 31/01),Annuelle (le 1/01 au plus tard)"</formula1>
    </dataValidation>
    <dataValidation type="list" allowBlank="1" showInputMessage="1" showErrorMessage="1" sqref="O14" xr:uid="{B1DD5DA1-9BDF-4865-8670-70E20356D877}">
      <formula1>"Mensuelle (solde le 31/01),Trimestrielle (solde le 31/01),Annuelle (le1/01 au plus tard),-"</formula1>
    </dataValidation>
    <dataValidation type="list" allowBlank="1" showInputMessage="1" showErrorMessage="1" sqref="L10:V10" xr:uid="{C3E6C076-6776-42BE-BDD2-979C8D7E4783}">
      <formula1>Liste_declarations</formula1>
    </dataValidation>
  </dataValidations>
  <hyperlinks>
    <hyperlink ref="B2" location="'📅Echéances '!A1" tooltip="Echéances" display="'📅Echéances '!A1" xr:uid="{B21C2E9A-FAE2-417C-BBA0-146B22291E35}"/>
  </hyperlinks>
  <printOptions horizontalCentered="1"/>
  <pageMargins left="0.15748031496062992" right="0.15748031496062992" top="0.86614173228346458" bottom="0.43307086614173229" header="0.15748031496062992" footer="0.15748031496062992"/>
  <pageSetup paperSize="8" scale="73" fitToHeight="0" orientation="landscape" r:id="rId1"/>
  <headerFooter>
    <oddHeader>&amp;C&amp;"-,Gras"&amp;9&amp;K000000&amp;F
- &amp;A -</oddHeader>
    <oddFooter>&amp;C&amp;"+,Normal"&amp;9- &amp;P / &amp;N -&amp;R&amp;9&amp;D
&amp;T</oddFooter>
  </headerFooter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49ED-2717-42C0-A3A4-4AD8C630F76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2514-3746-4BC5-9AD7-0C21D393D9B0}">
  <sheetPr>
    <tabColor theme="7"/>
  </sheetPr>
  <dimension ref="B2:H18"/>
  <sheetViews>
    <sheetView showGridLines="0" workbookViewId="0"/>
  </sheetViews>
  <sheetFormatPr baseColWidth="10" defaultColWidth="10.85546875" defaultRowHeight="15" x14ac:dyDescent="0.25"/>
  <cols>
    <col min="1" max="1" width="64.85546875" style="36" customWidth="1"/>
    <col min="2" max="2" width="1.140625" style="36" customWidth="1"/>
    <col min="3" max="3" width="26.85546875" style="36" customWidth="1"/>
    <col min="4" max="4" width="1.140625" style="36" customWidth="1"/>
    <col min="5" max="5" width="26.85546875" style="36" customWidth="1"/>
    <col min="6" max="6" width="1.140625" style="36" customWidth="1"/>
    <col min="7" max="7" width="26.85546875" style="36" customWidth="1"/>
    <col min="8" max="8" width="1.140625" style="36" customWidth="1"/>
    <col min="9" max="9" width="71.5703125" style="36" customWidth="1"/>
    <col min="10" max="10" width="1.140625" style="36" customWidth="1"/>
    <col min="11" max="16384" width="10.85546875" style="36"/>
  </cols>
  <sheetData>
    <row r="2" spans="2:8" ht="6.95" customHeight="1" x14ac:dyDescent="0.25">
      <c r="B2" s="142"/>
      <c r="C2" s="142"/>
      <c r="D2" s="142"/>
      <c r="E2" s="142"/>
      <c r="F2" s="142"/>
      <c r="G2" s="142"/>
      <c r="H2" s="142"/>
    </row>
    <row r="3" spans="2:8" x14ac:dyDescent="0.25">
      <c r="B3" s="142"/>
      <c r="C3" s="142"/>
      <c r="D3" s="142"/>
      <c r="E3" s="142"/>
      <c r="F3" s="142"/>
      <c r="G3" s="142"/>
      <c r="H3" s="142"/>
    </row>
    <row r="4" spans="2:8" x14ac:dyDescent="0.25">
      <c r="B4" s="142"/>
      <c r="C4" s="142"/>
      <c r="D4" s="142"/>
      <c r="E4" s="142"/>
      <c r="F4" s="142"/>
      <c r="G4" s="142"/>
      <c r="H4" s="142"/>
    </row>
    <row r="5" spans="2:8" x14ac:dyDescent="0.25">
      <c r="B5" s="142"/>
      <c r="C5" s="142"/>
      <c r="D5" s="142"/>
      <c r="E5" s="142"/>
      <c r="F5" s="142"/>
      <c r="G5" s="142"/>
      <c r="H5" s="142"/>
    </row>
    <row r="6" spans="2:8" x14ac:dyDescent="0.25">
      <c r="B6" s="142"/>
      <c r="C6" s="142"/>
      <c r="D6" s="142"/>
      <c r="E6" s="142"/>
      <c r="F6" s="142"/>
      <c r="G6" s="142"/>
      <c r="H6" s="142"/>
    </row>
    <row r="7" spans="2:8" x14ac:dyDescent="0.25">
      <c r="B7" s="142"/>
      <c r="C7" s="142"/>
      <c r="D7" s="142"/>
      <c r="E7" s="142"/>
      <c r="F7" s="142"/>
      <c r="G7" s="142"/>
      <c r="H7" s="142"/>
    </row>
    <row r="8" spans="2:8" x14ac:dyDescent="0.25">
      <c r="B8" s="142"/>
      <c r="C8" s="142"/>
      <c r="D8" s="142"/>
      <c r="E8" s="142"/>
      <c r="F8" s="142"/>
      <c r="G8" s="142"/>
      <c r="H8" s="142"/>
    </row>
    <row r="9" spans="2:8" x14ac:dyDescent="0.25">
      <c r="B9" s="142"/>
      <c r="C9" s="142"/>
      <c r="D9" s="142"/>
      <c r="E9" s="142"/>
      <c r="F9" s="142"/>
      <c r="G9" s="142"/>
      <c r="H9" s="142"/>
    </row>
    <row r="10" spans="2:8" x14ac:dyDescent="0.25">
      <c r="B10" s="142"/>
      <c r="C10" s="142"/>
      <c r="D10" s="142"/>
      <c r="E10" s="142"/>
      <c r="F10" s="142"/>
      <c r="G10" s="142"/>
      <c r="H10" s="142"/>
    </row>
    <row r="11" spans="2:8" x14ac:dyDescent="0.25">
      <c r="B11" s="142"/>
      <c r="C11" s="142"/>
      <c r="D11" s="142"/>
      <c r="E11" s="142"/>
      <c r="F11" s="142"/>
      <c r="G11" s="142"/>
      <c r="H11" s="142"/>
    </row>
    <row r="12" spans="2:8" x14ac:dyDescent="0.25">
      <c r="B12" s="142"/>
      <c r="C12" s="142"/>
      <c r="D12" s="142"/>
      <c r="E12" s="142"/>
      <c r="F12" s="142"/>
      <c r="G12" s="142"/>
      <c r="H12" s="142"/>
    </row>
    <row r="13" spans="2:8" x14ac:dyDescent="0.25">
      <c r="B13" s="142"/>
      <c r="C13" s="142"/>
      <c r="D13" s="142"/>
      <c r="E13" s="142"/>
      <c r="F13" s="142"/>
      <c r="G13" s="142"/>
      <c r="H13" s="142"/>
    </row>
    <row r="14" spans="2:8" x14ac:dyDescent="0.25">
      <c r="B14" s="142"/>
      <c r="C14" s="142"/>
      <c r="D14" s="142"/>
      <c r="E14" s="142"/>
      <c r="F14" s="142"/>
      <c r="G14" s="142"/>
      <c r="H14" s="142"/>
    </row>
    <row r="15" spans="2:8" x14ac:dyDescent="0.25">
      <c r="B15" s="142"/>
      <c r="C15" s="142"/>
      <c r="D15" s="142"/>
      <c r="E15" s="142"/>
      <c r="F15" s="142"/>
      <c r="G15" s="142"/>
      <c r="H15" s="142"/>
    </row>
    <row r="16" spans="2:8" x14ac:dyDescent="0.25">
      <c r="B16" s="142"/>
      <c r="C16" s="142"/>
      <c r="D16" s="142"/>
      <c r="E16" s="142"/>
      <c r="F16" s="142"/>
      <c r="G16" s="142"/>
      <c r="H16" s="142"/>
    </row>
    <row r="17" spans="2:8" x14ac:dyDescent="0.25">
      <c r="B17" s="142"/>
      <c r="C17" s="142"/>
      <c r="D17" s="142"/>
      <c r="E17" s="142"/>
      <c r="F17" s="142"/>
      <c r="G17" s="142"/>
      <c r="H17" s="142"/>
    </row>
    <row r="18" spans="2:8" ht="8.4499999999999993" customHeight="1" x14ac:dyDescent="0.25">
      <c r="B18" s="142"/>
      <c r="C18" s="142"/>
      <c r="D18" s="142"/>
      <c r="E18" s="142"/>
      <c r="F18" s="142"/>
      <c r="G18" s="142"/>
      <c r="H18" s="14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1C07-A8FE-4496-94AB-71B7C5D11EB3}">
  <dimension ref="A1"/>
  <sheetViews>
    <sheetView workbookViewId="0">
      <selection activeCell="E79" sqref="E79:E92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F907-B1DD-4BA6-8D23-4202B3ADF925}">
  <sheetPr>
    <tabColor theme="7" tint="0.59999389629810485"/>
    <pageSetUpPr fitToPage="1"/>
  </sheetPr>
  <dimension ref="A1:AN47"/>
  <sheetViews>
    <sheetView showGridLines="0" topLeftCell="A8" zoomScaleNormal="100" workbookViewId="0">
      <selection activeCell="T13" sqref="T13"/>
    </sheetView>
  </sheetViews>
  <sheetFormatPr baseColWidth="10" defaultColWidth="15" defaultRowHeight="15" x14ac:dyDescent="0.25"/>
  <cols>
    <col min="1" max="2" width="1.5703125" style="46" customWidth="1"/>
    <col min="3" max="3" width="1.7109375" style="46" customWidth="1"/>
    <col min="4" max="4" width="15.85546875" bestFit="1" customWidth="1"/>
    <col min="5" max="6" width="8.7109375" style="1" customWidth="1"/>
    <col min="7" max="7" width="21.5703125" style="1" bestFit="1" customWidth="1"/>
    <col min="8" max="8" width="13" style="5" customWidth="1"/>
    <col min="9" max="9" width="1.5703125" style="5" customWidth="1"/>
    <col min="10" max="12" width="1.7109375" style="36" customWidth="1"/>
    <col min="13" max="13" width="18.85546875" customWidth="1"/>
    <col min="14" max="14" width="12.140625" customWidth="1"/>
    <col min="15" max="15" width="13" style="51" bestFit="1" customWidth="1"/>
    <col min="16" max="16" width="3.140625" style="36" customWidth="1"/>
    <col min="17" max="17" width="22.7109375" style="36" bestFit="1" customWidth="1"/>
    <col min="18" max="18" width="22.7109375" bestFit="1" customWidth="1"/>
    <col min="19" max="19" width="17.85546875" customWidth="1"/>
    <col min="20" max="20" width="19" bestFit="1" customWidth="1"/>
    <col min="21" max="21" width="16.140625" bestFit="1" customWidth="1"/>
    <col min="22" max="22" width="16.42578125" customWidth="1"/>
    <col min="23" max="24" width="14.85546875" style="51" bestFit="1" customWidth="1"/>
    <col min="25" max="26" width="14.85546875" style="46" customWidth="1"/>
    <col min="27" max="27" width="3.42578125" style="9" customWidth="1"/>
    <col min="28" max="29" width="17.42578125" customWidth="1"/>
    <col min="30" max="30" width="3.140625" customWidth="1"/>
    <col min="31" max="31" width="13.140625" customWidth="1"/>
    <col min="32" max="35" width="17.42578125" customWidth="1"/>
    <col min="38" max="39" width="15" style="51"/>
  </cols>
  <sheetData>
    <row r="1" spans="1:40" s="9" customFormat="1" x14ac:dyDescent="0.25">
      <c r="A1" s="46"/>
      <c r="B1" s="46"/>
      <c r="C1" s="46"/>
      <c r="D1" s="36"/>
      <c r="E1" s="66"/>
      <c r="F1" s="66"/>
      <c r="G1" s="66"/>
      <c r="H1" s="67"/>
      <c r="I1" s="67"/>
      <c r="J1" s="36"/>
      <c r="K1" s="36"/>
      <c r="L1" s="36"/>
      <c r="M1" s="36"/>
      <c r="N1" s="36"/>
      <c r="O1" s="63"/>
      <c r="P1" s="36"/>
      <c r="Q1" s="36"/>
      <c r="R1" s="36"/>
      <c r="S1" s="36"/>
      <c r="T1" s="36"/>
      <c r="U1" s="36"/>
      <c r="V1" s="36"/>
      <c r="W1" s="63"/>
      <c r="X1" s="63"/>
      <c r="Y1" s="46"/>
      <c r="Z1" s="46"/>
      <c r="AL1" s="148"/>
      <c r="AM1" s="148"/>
    </row>
    <row r="2" spans="1:40" s="36" customFormat="1" x14ac:dyDescent="0.25">
      <c r="A2" s="46"/>
      <c r="B2" s="46"/>
      <c r="C2" s="46"/>
      <c r="D2" s="124" t="s">
        <v>57</v>
      </c>
      <c r="E2" s="232" t="str">
        <f>+'⚙️Paramètres cabinet'!C7</f>
        <v>Cabinet CNOTEST de la Paie</v>
      </c>
      <c r="F2" s="232"/>
      <c r="G2" s="232"/>
      <c r="H2" s="232"/>
      <c r="I2" s="121"/>
      <c r="J2" s="122"/>
      <c r="K2" s="122"/>
      <c r="L2" s="122"/>
      <c r="M2" s="122"/>
      <c r="O2" s="63"/>
      <c r="W2" s="63"/>
      <c r="X2" s="63"/>
      <c r="Y2" s="46"/>
      <c r="Z2" s="46"/>
      <c r="AA2" s="9"/>
      <c r="AG2" s="64"/>
      <c r="AL2" s="63"/>
      <c r="AM2" s="63"/>
    </row>
    <row r="3" spans="1:40" s="36" customFormat="1" x14ac:dyDescent="0.25">
      <c r="A3" s="46"/>
      <c r="B3" s="46"/>
      <c r="C3" s="46"/>
      <c r="D3" s="123" t="s">
        <v>133</v>
      </c>
      <c r="E3" s="121"/>
      <c r="F3" s="121"/>
      <c r="G3" s="121"/>
      <c r="H3" s="121"/>
      <c r="I3" s="121"/>
      <c r="J3" s="122"/>
      <c r="K3" s="122"/>
      <c r="L3" s="122"/>
      <c r="M3" s="122"/>
      <c r="O3" s="63"/>
      <c r="W3" s="63"/>
      <c r="X3" s="63"/>
      <c r="Y3" s="46"/>
      <c r="Z3" s="46"/>
      <c r="AA3" s="9"/>
      <c r="AB3" s="77" t="s">
        <v>84</v>
      </c>
      <c r="AC3" s="76"/>
      <c r="AD3" s="76"/>
      <c r="AE3" s="76"/>
      <c r="AF3" s="110">
        <v>1</v>
      </c>
      <c r="AG3" s="36" t="str">
        <f>_xlfn.XLOOKUP(AF3,Technique!$B$12:$B$23,Technique!$A$12:$A$23,0)</f>
        <v>janvier</v>
      </c>
      <c r="AL3" s="63"/>
      <c r="AM3" s="63"/>
    </row>
    <row r="4" spans="1:40" s="36" customFormat="1" x14ac:dyDescent="0.25">
      <c r="A4" s="46"/>
      <c r="B4" s="46"/>
      <c r="C4" s="46"/>
      <c r="D4" s="123"/>
      <c r="E4" s="121"/>
      <c r="F4" s="121"/>
      <c r="G4" s="121"/>
      <c r="H4" s="121"/>
      <c r="I4" s="121"/>
      <c r="J4" s="122"/>
      <c r="K4" s="122"/>
      <c r="L4" s="122"/>
      <c r="M4" s="122"/>
      <c r="O4" s="63"/>
      <c r="W4" s="63"/>
      <c r="X4" s="63"/>
      <c r="Y4" s="46"/>
      <c r="Z4" s="46"/>
      <c r="AA4" s="9"/>
      <c r="AB4" s="77"/>
      <c r="AC4" s="76"/>
      <c r="AD4" s="76"/>
      <c r="AE4" s="76"/>
      <c r="AF4" s="110"/>
      <c r="AL4" s="63"/>
      <c r="AM4" s="63"/>
    </row>
    <row r="5" spans="1:40" s="36" customFormat="1" ht="30.6" customHeight="1" x14ac:dyDescent="0.25">
      <c r="A5" s="46"/>
      <c r="B5" s="46"/>
      <c r="C5" s="46"/>
      <c r="D5" s="146" t="e" vm="1">
        <v>#VALUE!</v>
      </c>
      <c r="E5" s="143" t="s">
        <v>145</v>
      </c>
      <c r="F5" s="144"/>
      <c r="G5" s="145"/>
      <c r="H5" s="121"/>
      <c r="I5" s="121"/>
      <c r="J5" s="122"/>
      <c r="K5" s="122"/>
      <c r="L5" s="122"/>
      <c r="M5" s="122"/>
      <c r="O5" s="63"/>
      <c r="W5" s="63"/>
      <c r="X5" s="63"/>
      <c r="Y5" s="46"/>
      <c r="Z5" s="46"/>
      <c r="AA5" s="9"/>
      <c r="AB5" s="77"/>
      <c r="AC5" s="76"/>
      <c r="AD5" s="76"/>
      <c r="AE5" s="76"/>
      <c r="AF5" s="110"/>
      <c r="AL5" s="63"/>
      <c r="AM5" s="63"/>
    </row>
    <row r="6" spans="1:40" s="36" customFormat="1" x14ac:dyDescent="0.25">
      <c r="A6" s="46"/>
      <c r="B6" s="46"/>
      <c r="C6" s="46"/>
      <c r="D6" s="123"/>
      <c r="E6" s="121"/>
      <c r="F6" s="121"/>
      <c r="G6" s="121"/>
      <c r="H6" s="121"/>
      <c r="I6" s="121"/>
      <c r="J6" s="122"/>
      <c r="K6" s="122"/>
      <c r="L6" s="122"/>
      <c r="M6" s="122"/>
      <c r="O6" s="63"/>
      <c r="W6" s="63"/>
      <c r="X6" s="63"/>
      <c r="Y6" s="46"/>
      <c r="Z6" s="46"/>
      <c r="AA6" s="9"/>
      <c r="AB6" s="77"/>
      <c r="AC6" s="76"/>
      <c r="AD6" s="76"/>
      <c r="AE6" s="76"/>
      <c r="AF6" s="110"/>
      <c r="AL6" s="63"/>
      <c r="AM6" s="63"/>
    </row>
    <row r="7" spans="1:40" s="106" customFormat="1" ht="26.25" x14ac:dyDescent="0.4">
      <c r="A7" s="105"/>
      <c r="B7" s="105"/>
      <c r="C7" s="172" t="str">
        <f>"Échéances clients du mois de "&amp;AG3&amp;" "&amp;'⚙️Paramètres cabinet'!C9</f>
        <v>Échéances clients du mois de janvier 2025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46"/>
      <c r="Z7" s="46"/>
      <c r="AA7" s="173"/>
      <c r="AB7" s="107" t="s">
        <v>78</v>
      </c>
      <c r="AC7" s="108"/>
      <c r="AD7" s="108"/>
      <c r="AE7" s="108"/>
      <c r="AF7" s="109">
        <f ca="1">TODAY()</f>
        <v>45908</v>
      </c>
      <c r="AL7" s="149"/>
      <c r="AM7" s="149"/>
    </row>
    <row r="8" spans="1:40" s="36" customFormat="1" x14ac:dyDescent="0.25">
      <c r="A8" s="46"/>
      <c r="B8" s="46"/>
      <c r="C8" s="46"/>
      <c r="D8" s="65"/>
      <c r="E8" s="66"/>
      <c r="F8" s="66"/>
      <c r="G8" s="66"/>
      <c r="H8" s="67"/>
      <c r="I8" s="67"/>
      <c r="O8" s="63"/>
      <c r="W8" s="63"/>
      <c r="X8" s="63"/>
      <c r="Y8" s="46"/>
      <c r="Z8" s="46"/>
      <c r="AA8" s="9"/>
      <c r="AB8" s="230" t="s">
        <v>53</v>
      </c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1:40" s="48" customFormat="1" x14ac:dyDescent="0.25">
      <c r="A9" s="47"/>
      <c r="B9" s="47"/>
      <c r="C9" s="231"/>
      <c r="D9" s="231"/>
      <c r="E9" s="231"/>
      <c r="F9" s="231"/>
      <c r="G9" s="231"/>
      <c r="H9" s="231"/>
      <c r="I9" s="231"/>
      <c r="J9" s="231"/>
      <c r="K9" s="8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53"/>
      <c r="Y9" s="46"/>
      <c r="Z9" s="46"/>
      <c r="AA9" s="174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40" s="69" customFormat="1" ht="76.5" x14ac:dyDescent="0.25">
      <c r="A10" s="47"/>
      <c r="B10" s="47"/>
      <c r="C10" s="68"/>
      <c r="D10" s="233" t="s">
        <v>94</v>
      </c>
      <c r="E10" s="234"/>
      <c r="F10" s="234"/>
      <c r="G10" s="234"/>
      <c r="H10" s="235"/>
      <c r="I10" s="68"/>
      <c r="J10" s="68"/>
      <c r="K10" s="88"/>
      <c r="L10" s="78"/>
      <c r="M10" s="236" t="s">
        <v>128</v>
      </c>
      <c r="N10" s="237"/>
      <c r="O10" s="238"/>
      <c r="P10" s="78"/>
      <c r="Q10" s="236" t="s">
        <v>127</v>
      </c>
      <c r="R10" s="237"/>
      <c r="S10" s="237"/>
      <c r="T10" s="237"/>
      <c r="U10" s="237"/>
      <c r="V10" s="237"/>
      <c r="W10" s="237"/>
      <c r="X10" s="238"/>
      <c r="Y10" s="46"/>
      <c r="Z10" s="46"/>
      <c r="AA10" s="175"/>
      <c r="AB10" s="79" t="s">
        <v>75</v>
      </c>
      <c r="AC10" s="79" t="s">
        <v>92</v>
      </c>
      <c r="AD10" s="79"/>
      <c r="AE10" s="79"/>
      <c r="AF10" s="79" t="s">
        <v>48</v>
      </c>
      <c r="AG10" s="79" t="s">
        <v>157</v>
      </c>
      <c r="AH10" s="79" t="s">
        <v>108</v>
      </c>
      <c r="AI10" s="79" t="s">
        <v>163</v>
      </c>
      <c r="AJ10" s="79" t="s">
        <v>109</v>
      </c>
      <c r="AK10" s="79" t="s">
        <v>112</v>
      </c>
      <c r="AL10" s="150" t="s">
        <v>141</v>
      </c>
      <c r="AM10" s="150" t="s">
        <v>142</v>
      </c>
    </row>
    <row r="11" spans="1:40" s="48" customFormat="1" x14ac:dyDescent="0.25">
      <c r="A11" s="47"/>
      <c r="B11" s="47"/>
      <c r="C11" s="70"/>
      <c r="D11" s="70"/>
      <c r="E11" s="70"/>
      <c r="F11" s="70"/>
      <c r="G11" s="70"/>
      <c r="H11" s="70"/>
      <c r="I11" s="70"/>
      <c r="J11" s="70"/>
      <c r="K11" s="87"/>
      <c r="L11" s="70"/>
      <c r="M11" s="70"/>
      <c r="N11" s="70"/>
      <c r="O11" s="71"/>
      <c r="P11" s="70"/>
      <c r="Q11" s="72" t="s">
        <v>165</v>
      </c>
      <c r="R11" s="170" t="str">
        <f>_xlfn.XLOOKUP(AG11,Technique!$B$12:$B$23,Technique!$A$12:$A$23,0)</f>
        <v>mai</v>
      </c>
      <c r="S11" s="170" t="str">
        <f>_xlfn.XLOOKUP(AH11,Technique!$B$12:$B$23,Technique!$A$12:$A$23,0)</f>
        <v>mai</v>
      </c>
      <c r="T11" s="170" t="str">
        <f>_xlfn.XLOOKUP(AI11,Technique!$B$12:$B$23,Technique!$A$12:$A$23,0)</f>
        <v>février</v>
      </c>
      <c r="U11" s="170" t="str">
        <f>_xlfn.XLOOKUP(AJ11,Technique!$B$12:$B$23,Technique!$A$12:$A$23,0)</f>
        <v>janvier</v>
      </c>
      <c r="V11" s="170" t="str">
        <f>_xlfn.XLOOKUP(AK11,Technique!$B$12:$B$23,Technique!$A$12:$A$23,0)</f>
        <v>mars</v>
      </c>
      <c r="W11" s="170">
        <f>_xlfn.XLOOKUP(AL11,Technique!$B$12:$B$23,Technique!$A$12:$A$23,0)</f>
        <v>0</v>
      </c>
      <c r="X11" s="170">
        <f>_xlfn.XLOOKUP(AM11,Technique!$B$12:$B$23,Technique!$A$12:$A$23,0)</f>
        <v>0</v>
      </c>
      <c r="Y11" s="46"/>
      <c r="Z11" s="46"/>
      <c r="AA11" s="174"/>
      <c r="AB11" s="73"/>
      <c r="AC11" s="73"/>
      <c r="AD11" s="73"/>
      <c r="AE11" s="73"/>
      <c r="AF11" s="74"/>
      <c r="AG11" s="168">
        <f>'ℹ️Informations clients'!P9</f>
        <v>5</v>
      </c>
      <c r="AH11" s="168">
        <f>'ℹ️Informations clients'!Q9</f>
        <v>5</v>
      </c>
      <c r="AI11" s="168">
        <f>'ℹ️Informations clients'!R9</f>
        <v>2</v>
      </c>
      <c r="AJ11" s="168">
        <f>'ℹ️Informations clients'!S9</f>
        <v>1</v>
      </c>
      <c r="AK11" s="168">
        <f>'ℹ️Informations clients'!T9</f>
        <v>3</v>
      </c>
      <c r="AL11" s="168">
        <f>'ℹ️Informations clients'!U9</f>
        <v>0</v>
      </c>
      <c r="AM11" s="168">
        <f>'ℹ️Informations clients'!V9</f>
        <v>0</v>
      </c>
      <c r="AN11" s="74"/>
    </row>
    <row r="12" spans="1:40" ht="66.599999999999994" customHeight="1" x14ac:dyDescent="0.25">
      <c r="A12" s="43" t="s">
        <v>98</v>
      </c>
      <c r="B12" s="43" t="s">
        <v>131</v>
      </c>
      <c r="C12" s="43" t="s">
        <v>99</v>
      </c>
      <c r="D12" s="35" t="s">
        <v>2</v>
      </c>
      <c r="E12" s="35" t="s">
        <v>6</v>
      </c>
      <c r="F12" s="35" t="s">
        <v>4</v>
      </c>
      <c r="G12" s="35" t="s">
        <v>110</v>
      </c>
      <c r="H12" s="35" t="s">
        <v>7</v>
      </c>
      <c r="I12" s="43" t="s">
        <v>114</v>
      </c>
      <c r="J12" s="43" t="s">
        <v>100</v>
      </c>
      <c r="K12" s="89" t="s">
        <v>101</v>
      </c>
      <c r="L12" s="43" t="s">
        <v>102</v>
      </c>
      <c r="M12" s="135" t="s">
        <v>75</v>
      </c>
      <c r="N12" s="135" t="s">
        <v>92</v>
      </c>
      <c r="O12" s="135" t="s">
        <v>130</v>
      </c>
      <c r="P12" s="136" t="s">
        <v>95</v>
      </c>
      <c r="Q12" s="80" t="s">
        <v>48</v>
      </c>
      <c r="R12" s="80" t="s">
        <v>113</v>
      </c>
      <c r="S12" s="80" t="s">
        <v>108</v>
      </c>
      <c r="T12" s="137" t="s">
        <v>163</v>
      </c>
      <c r="U12" s="139" t="s">
        <v>109</v>
      </c>
      <c r="V12" s="138" t="s">
        <v>112</v>
      </c>
      <c r="W12" s="154" t="s">
        <v>141</v>
      </c>
      <c r="X12" s="154" t="s">
        <v>142</v>
      </c>
      <c r="Y12" s="46" t="s">
        <v>96</v>
      </c>
      <c r="Z12" s="46" t="s">
        <v>129</v>
      </c>
      <c r="AA12" s="45" t="s">
        <v>97</v>
      </c>
      <c r="AB12" s="35" t="s">
        <v>118</v>
      </c>
      <c r="AC12" s="35" t="s">
        <v>119</v>
      </c>
      <c r="AD12" s="35" t="s">
        <v>117</v>
      </c>
      <c r="AE12" s="35" t="s">
        <v>132</v>
      </c>
      <c r="AF12" s="35" t="s">
        <v>120</v>
      </c>
      <c r="AG12" s="44" t="s">
        <v>121</v>
      </c>
      <c r="AH12" s="35" t="s">
        <v>122</v>
      </c>
      <c r="AI12" s="35" t="s">
        <v>123</v>
      </c>
      <c r="AJ12" s="50" t="s">
        <v>124</v>
      </c>
      <c r="AK12" s="44" t="s">
        <v>125</v>
      </c>
      <c r="AL12" s="151" t="s">
        <v>126</v>
      </c>
      <c r="AM12" s="151" t="s">
        <v>140</v>
      </c>
    </row>
    <row r="13" spans="1:40" s="99" customFormat="1" x14ac:dyDescent="0.25">
      <c r="A13" s="96"/>
      <c r="B13" s="96"/>
      <c r="C13" s="96"/>
      <c r="D13" s="134" t="str">
        <f>IF(ISBLANK('ℹ️Informations clients'!B11),0,'ℹ️Informations clients'!B11)</f>
        <v>TEST1</v>
      </c>
      <c r="E13" s="91" t="str">
        <f>IF(ISBLANK('ℹ️Informations clients'!D11),0,'ℹ️Informations clients'!D11)</f>
        <v>SARL</v>
      </c>
      <c r="F13" s="91" t="str">
        <f>IF(ISBLANK('ℹ️Informations clients'!G11),0,'ℹ️Informations clients'!G11)</f>
        <v>Coll 2</v>
      </c>
      <c r="G13" s="91" t="str">
        <f>IF(ISBLANK('ℹ️Informations clients'!I11),0,'ℹ️Informations clients'!I11)</f>
        <v>Plus de 50 salariés</v>
      </c>
      <c r="H13" s="133">
        <f>IF(ISBLANK('ℹ️Informations clients'!J11),0,'ℹ️Informations clients'!J11)</f>
        <v>46022</v>
      </c>
      <c r="I13" s="97"/>
      <c r="J13" s="98"/>
      <c r="K13" s="70"/>
      <c r="L13" s="98"/>
      <c r="M13" s="96"/>
      <c r="N13" s="96"/>
      <c r="O13" s="199">
        <f t="shared" ref="O13:O42" si="0">IF(OR(ISBLANK($G13),$G13="",$G13=0,$G13="-"),0,IF($G13="Plus de 50 salariés",DATE(annee,$AF$3,5),DATE(annee,$AF$3,15)))</f>
        <v>45662</v>
      </c>
      <c r="P13" s="96"/>
      <c r="Q13" s="96"/>
      <c r="R13" s="96"/>
      <c r="S13" s="96"/>
      <c r="T13" s="96"/>
      <c r="U13" s="96"/>
      <c r="V13" s="96"/>
      <c r="W13" s="155"/>
      <c r="X13" s="155"/>
      <c r="Y13" s="46"/>
      <c r="Z13" s="46"/>
      <c r="AA13" s="81"/>
      <c r="AB13" s="82">
        <f>IF('ℹ️Informations clients'!L11="oui",1,0)</f>
        <v>0</v>
      </c>
      <c r="AC13" s="82">
        <f>IF('ℹ️Informations clients'!M11="oui",1,0)</f>
        <v>1</v>
      </c>
      <c r="AD13" s="82"/>
      <c r="AE13" s="82"/>
      <c r="AF13" s="82">
        <f>IF(AND('ℹ️Informations clients'!$O11=Technique!$C$79,_xlfn.XLOOKUP($AF$3,Technique!$B$81:$B$92,Technique!$C$81:$C$92)=1),1,IF(AND('ℹ️Informations clients'!$O11=Technique!$D$79,_xlfn.XLOOKUP($AF$3,Technique!$B$81:$B$92,Technique!$D$81:$D$92)=1),1,IF(AND('ℹ️Informations clients'!$O11=Technique!$E$79,_xlfn.XLOOKUP($AF$3,Technique!$B$81:$B$92,Technique!$E$81:$E$92)=1),1,0)))</f>
        <v>1</v>
      </c>
      <c r="AG13" s="82">
        <f>IF(AND('ℹ️Informations clients'!$P11="oui",_xlfn.XLOOKUP($AF$3,Technique!$B$47:$B$58,Technique!$C$47:$C$58)=1),1,0)</f>
        <v>0</v>
      </c>
      <c r="AH13" s="82">
        <f>IF(AND('ℹ️Informations clients'!$P11="oui",_xlfn.XLOOKUP($AF$3,Technique!$B$47:$B$58,Technique!$C$47:$C$58)=1),1,0)</f>
        <v>0</v>
      </c>
      <c r="AI13" s="82">
        <f>IF(AND('ℹ️Informations clients'!$R11="oui",_xlfn.XLOOKUP($AF$3,Technique!$B$64:$B$75,Technique!$C$64:$C$75)=1),1,0)</f>
        <v>0</v>
      </c>
      <c r="AJ13" s="82">
        <f>IF(AND('ℹ️Informations clients'!$S11="oui",_xlfn.XLOOKUP($AF$3,Technique!$B$115:$B$126,Technique!$C$115:$C$126)=1),1,0)</f>
        <v>1</v>
      </c>
      <c r="AK13" s="82">
        <f>IF(AND('ℹ️Informations clients'!T11="oui",_xlfn.XLOOKUP($AF$3,Technique!$B$97:$B$108,Technique!$C$97:$C$108)=1),1,0)</f>
        <v>0</v>
      </c>
      <c r="AL13" s="82"/>
      <c r="AM13" s="82"/>
    </row>
    <row r="14" spans="1:40" s="99" customFormat="1" x14ac:dyDescent="0.25">
      <c r="A14" s="96"/>
      <c r="B14" s="96"/>
      <c r="C14" s="96"/>
      <c r="D14" s="134" t="str">
        <f>IF(ISBLANK('ℹ️Informations clients'!B12),0,'ℹ️Informations clients'!B12)</f>
        <v>TEST2</v>
      </c>
      <c r="E14" s="91" t="str">
        <f>IF(ISBLANK('ℹ️Informations clients'!D12),0,'ℹ️Informations clients'!D12)</f>
        <v>SA</v>
      </c>
      <c r="F14" s="91" t="str">
        <f>IF(ISBLANK('ℹ️Informations clients'!G12),0,'ℹ️Informations clients'!G12)</f>
        <v>Coll 2</v>
      </c>
      <c r="G14" s="91" t="str">
        <f>IF(ISBLANK('ℹ️Informations clients'!I12),0,'ℹ️Informations clients'!I12)</f>
        <v>Entre 20 et 49 salariés</v>
      </c>
      <c r="H14" s="133">
        <f>IF(ISBLANK('ℹ️Informations clients'!J12),0,'ℹ️Informations clients'!J12)</f>
        <v>45838</v>
      </c>
      <c r="I14" s="100"/>
      <c r="J14" s="98"/>
      <c r="K14" s="70"/>
      <c r="L14" s="98"/>
      <c r="M14" s="96"/>
      <c r="N14" s="96"/>
      <c r="O14" s="200">
        <f t="shared" si="0"/>
        <v>45672</v>
      </c>
      <c r="P14" s="96"/>
      <c r="Q14" s="96" t="s">
        <v>169</v>
      </c>
      <c r="R14" s="96"/>
      <c r="S14" s="96"/>
      <c r="T14" s="96"/>
      <c r="U14" s="96"/>
      <c r="V14" s="96"/>
      <c r="W14" s="155"/>
      <c r="X14" s="155"/>
      <c r="Y14" s="46"/>
      <c r="Z14" s="46"/>
      <c r="AA14" s="84"/>
      <c r="AB14" s="82">
        <f>IF('ℹ️Informations clients'!L12="oui",1,0)</f>
        <v>1</v>
      </c>
      <c r="AC14" s="82">
        <f>IF('ℹ️Informations clients'!M12="oui",1,0)</f>
        <v>1</v>
      </c>
      <c r="AD14" s="82">
        <f t="shared" ref="AD14:AD42" si="1">AD13</f>
        <v>0</v>
      </c>
      <c r="AE14" s="83"/>
      <c r="AF14" s="166">
        <f>IF(AND('ℹ️Informations clients'!$O12=Technique!$C$79,_xlfn.XLOOKUP($AF$3,Technique!$B$81:$B$92,Technique!$C$81:$C$92)=1),1,IF(AND('ℹ️Informations clients'!$O12=Technique!$D$79,_xlfn.XLOOKUP($AF$3,Technique!$B$81:$B$92,Technique!$D$81:$D$92)=1),1,IF(AND('ℹ️Informations clients'!$O12=Technique!$E$79,_xlfn.XLOOKUP($AF$3,Technique!$B$81:$B$92,Technique!$E$81:$E$92)=1),1,0)))</f>
        <v>1</v>
      </c>
      <c r="AG14" s="82">
        <f>IF(AND('ℹ️Informations clients'!$P12="oui",_xlfn.XLOOKUP($AF$3,Technique!$B$47:$B$58,Technique!$C$47:$C$58)=1),1,0)</f>
        <v>0</v>
      </c>
      <c r="AH14" s="82">
        <f>IF(AND('ℹ️Informations clients'!$P12="oui",_xlfn.XLOOKUP($AF$3,Technique!$B$47:$B$58,Technique!$C$47:$C$58)=1),1,0)</f>
        <v>0</v>
      </c>
      <c r="AI14" s="82">
        <f>IF(AND('ℹ️Informations clients'!$R12="oui",_xlfn.XLOOKUP($AF$3,Technique!$B$64:$B$75,Technique!$C$64:$C$75)=1),1,0)</f>
        <v>0</v>
      </c>
      <c r="AJ14" s="82">
        <f>IF(AND('ℹ️Informations clients'!$S12="oui",_xlfn.XLOOKUP($AF$3,Technique!$B$115:$B$126,Technique!$C$115:$C$126)=1),1,0)</f>
        <v>0</v>
      </c>
      <c r="AK14" s="82">
        <f>IF(AND('ℹ️Informations clients'!T12="oui",_xlfn.XLOOKUP($AF$3,Technique!$B$97:$B$108,Technique!$C$97:$C$108)=1),1,0)</f>
        <v>0</v>
      </c>
      <c r="AL14" s="152"/>
      <c r="AM14" s="152"/>
    </row>
    <row r="15" spans="1:40" s="99" customFormat="1" x14ac:dyDescent="0.25">
      <c r="A15" s="96"/>
      <c r="B15" s="96"/>
      <c r="C15" s="96"/>
      <c r="D15" s="134" t="str">
        <f>IF(ISBLANK('ℹ️Informations clients'!B13),0,'ℹ️Informations clients'!B13)</f>
        <v>TEST3</v>
      </c>
      <c r="E15" s="91" t="str">
        <f>IF(ISBLANK('ℹ️Informations clients'!D13),0,'ℹ️Informations clients'!D13)</f>
        <v>SAS</v>
      </c>
      <c r="F15" s="91" t="str">
        <f>IF(ISBLANK('ℹ️Informations clients'!G13),0,'ℹ️Informations clients'!G13)</f>
        <v>Coll 6</v>
      </c>
      <c r="G15" s="91" t="str">
        <f>IF(ISBLANK('ℹ️Informations clients'!I13),0,'ℹ️Informations clients'!I13)</f>
        <v>Entre 15 et 19 salariés</v>
      </c>
      <c r="H15" s="133">
        <f>IF(ISBLANK('ℹ️Informations clients'!J13),0,'ℹ️Informations clients'!J13)</f>
        <v>45747</v>
      </c>
      <c r="I15" s="97"/>
      <c r="J15" s="98"/>
      <c r="K15" s="70"/>
      <c r="L15" s="98"/>
      <c r="M15" s="96"/>
      <c r="N15" s="96"/>
      <c r="O15" s="200">
        <f t="shared" si="0"/>
        <v>45672</v>
      </c>
      <c r="P15" s="96"/>
      <c r="Q15" s="96"/>
      <c r="R15" s="96"/>
      <c r="S15" s="96"/>
      <c r="T15" s="96"/>
      <c r="U15" s="96"/>
      <c r="V15" s="96"/>
      <c r="W15" s="155"/>
      <c r="X15" s="155"/>
      <c r="Y15" s="46"/>
      <c r="Z15" s="46"/>
      <c r="AA15" s="84"/>
      <c r="AB15" s="82">
        <f>IF('ℹ️Informations clients'!L13="oui",1,0)</f>
        <v>1</v>
      </c>
      <c r="AC15" s="82">
        <f>IF('ℹ️Informations clients'!M13="oui",1,0)</f>
        <v>1</v>
      </c>
      <c r="AD15" s="82">
        <f t="shared" si="1"/>
        <v>0</v>
      </c>
      <c r="AE15" s="83"/>
      <c r="AF15" s="82">
        <f>IF(AND('ℹ️Informations clients'!$O13=Technique!$C$79,_xlfn.XLOOKUP($AF$3,Technique!$B$81:$B$92,Technique!$C$81:$C$92)=1),1,IF(AND('ℹ️Informations clients'!$O13=Technique!$D$79,_xlfn.XLOOKUP($AF$3,Technique!$B$81:$B$92,Technique!$D$81:$D$92)=1),1,IF(AND('ℹ️Informations clients'!$O13=Technique!$E$79,_xlfn.XLOOKUP($AF$3,Technique!$B$81:$B$92,Technique!$E$81:$E$92)=1),1,0)))</f>
        <v>0</v>
      </c>
      <c r="AG15" s="82">
        <f>IF(AND('ℹ️Informations clients'!$P13="oui",_xlfn.XLOOKUP($AF$3,Technique!$B$47:$B$58,Technique!$C$47:$C$58)=1),1,0)</f>
        <v>0</v>
      </c>
      <c r="AH15" s="82">
        <f>IF(AND('ℹ️Informations clients'!$P13="oui",_xlfn.XLOOKUP($AF$3,Technique!$B$47:$B$58,Technique!$C$47:$C$58)=1),1,0)</f>
        <v>0</v>
      </c>
      <c r="AI15" s="82">
        <f>IF(AND('ℹ️Informations clients'!$R13="oui",_xlfn.XLOOKUP($AF$3,Technique!$B$64:$B$75,Technique!$C$64:$C$75)=1),1,0)</f>
        <v>0</v>
      </c>
      <c r="AJ15" s="82">
        <f>IF(AND('ℹ️Informations clients'!$S13="oui",_xlfn.XLOOKUP($AF$3,Technique!$B$115:$B$126,Technique!$C$115:$C$126)=1),1,0)</f>
        <v>0</v>
      </c>
      <c r="AK15" s="82">
        <f>IF(AND('ℹ️Informations clients'!T13="oui",_xlfn.XLOOKUP($AF$3,Technique!$B$97:$B$108,Technique!$C$97:$C$108)=1),1,0)</f>
        <v>0</v>
      </c>
      <c r="AL15" s="152"/>
      <c r="AM15" s="152"/>
    </row>
    <row r="16" spans="1:40" s="99" customFormat="1" x14ac:dyDescent="0.25">
      <c r="A16" s="96"/>
      <c r="B16" s="96"/>
      <c r="C16" s="96"/>
      <c r="D16" s="134" t="str">
        <f>IF(ISBLANK('ℹ️Informations clients'!B14),0,'ℹ️Informations clients'!B14)</f>
        <v>TEST3</v>
      </c>
      <c r="E16" s="91" t="str">
        <f>IF(ISBLANK('ℹ️Informations clients'!D14),0,'ℹ️Informations clients'!D14)</f>
        <v>SAS</v>
      </c>
      <c r="F16" s="91" t="str">
        <f>IF(ISBLANK('ℹ️Informations clients'!G14),0,'ℹ️Informations clients'!G14)</f>
        <v>Coll 6</v>
      </c>
      <c r="G16" s="91" t="str">
        <f>IF(ISBLANK('ℹ️Informations clients'!I14),0,'ℹ️Informations clients'!I14)</f>
        <v>-</v>
      </c>
      <c r="H16" s="133">
        <f>IF(ISBLANK('ℹ️Informations clients'!J14),0,'ℹ️Informations clients'!J14)</f>
        <v>45930</v>
      </c>
      <c r="I16" s="100"/>
      <c r="J16" s="98"/>
      <c r="K16" s="70"/>
      <c r="L16" s="98"/>
      <c r="M16" s="96"/>
      <c r="N16" s="96"/>
      <c r="O16" s="200">
        <f t="shared" si="0"/>
        <v>0</v>
      </c>
      <c r="P16" s="96"/>
      <c r="Q16" s="96"/>
      <c r="R16" s="96"/>
      <c r="S16" s="96"/>
      <c r="T16" s="96"/>
      <c r="U16" s="96"/>
      <c r="V16" s="96"/>
      <c r="W16" s="155"/>
      <c r="X16" s="155"/>
      <c r="Y16" s="46"/>
      <c r="Z16" s="46"/>
      <c r="AA16" s="84"/>
      <c r="AB16" s="82">
        <f>IF('ℹ️Informations clients'!L14="oui",1,0)</f>
        <v>0</v>
      </c>
      <c r="AC16" s="82">
        <f>IF('ℹ️Informations clients'!M14="oui",1,0)</f>
        <v>0</v>
      </c>
      <c r="AD16" s="82">
        <f t="shared" si="1"/>
        <v>0</v>
      </c>
      <c r="AE16" s="83"/>
      <c r="AF16" s="82">
        <f>IF(AND('ℹ️Informations clients'!$O14=Technique!$C$79,_xlfn.XLOOKUP($AF$3,Technique!$B$81:$B$92,Technique!$C$81:$C$92)=1),1,IF(AND('ℹ️Informations clients'!$O14=Technique!$D$79,_xlfn.XLOOKUP($AF$3,Technique!$B$81:$B$92,Technique!$D$81:$D$92)=1),1,IF(AND('ℹ️Informations clients'!$O14=Technique!$E$79,_xlfn.XLOOKUP($AF$3,Technique!$B$81:$B$92,Technique!$E$81:$E$92)=1),1,0)))</f>
        <v>0</v>
      </c>
      <c r="AG16" s="82">
        <f>IF(AND('ℹ️Informations clients'!$P14="oui",_xlfn.XLOOKUP($AF$3,Technique!$B$47:$B$58,Technique!$C$47:$C$58)=1),1,0)</f>
        <v>0</v>
      </c>
      <c r="AH16" s="82">
        <f>IF(AND('ℹ️Informations clients'!$P14="oui",_xlfn.XLOOKUP($AF$3,Technique!$B$47:$B$58,Technique!$C$47:$C$58)=1),1,0)</f>
        <v>0</v>
      </c>
      <c r="AI16" s="82">
        <f>IF(AND('ℹ️Informations clients'!$R14="oui",_xlfn.XLOOKUP($AF$3,Technique!$B$64:$B$75,Technique!$C$64:$C$75)=1),1,0)</f>
        <v>0</v>
      </c>
      <c r="AJ16" s="82">
        <f>IF(AND('ℹ️Informations clients'!$S14="oui",_xlfn.XLOOKUP($AF$3,Technique!$B$115:$B$126,Technique!$C$115:$C$126)=1),1,0)</f>
        <v>0</v>
      </c>
      <c r="AK16" s="82">
        <f>IF(AND('ℹ️Informations clients'!T14="oui",_xlfn.XLOOKUP($AF$3,Technique!$B$97:$B$108,Technique!$C$97:$C$108)=1),1,0)</f>
        <v>0</v>
      </c>
      <c r="AL16" s="152"/>
      <c r="AM16" s="152"/>
    </row>
    <row r="17" spans="1:39" s="99" customFormat="1" x14ac:dyDescent="0.25">
      <c r="A17" s="96"/>
      <c r="B17" s="96"/>
      <c r="C17" s="96"/>
      <c r="D17" s="134">
        <f>IF(ISBLANK('ℹ️Informations clients'!B15),0,'ℹ️Informations clients'!B15)</f>
        <v>0</v>
      </c>
      <c r="E17" s="91">
        <f>IF(ISBLANK('ℹ️Informations clients'!D15),0,'ℹ️Informations clients'!D15)</f>
        <v>0</v>
      </c>
      <c r="F17" s="91">
        <f>IF(ISBLANK('ℹ️Informations clients'!G15),0,'ℹ️Informations clients'!G15)</f>
        <v>0</v>
      </c>
      <c r="G17" s="91">
        <f>IF(ISBLANK('ℹ️Informations clients'!I15),0,'ℹ️Informations clients'!I15)</f>
        <v>0</v>
      </c>
      <c r="H17" s="133">
        <f>IF(ISBLANK('ℹ️Informations clients'!J15),0,'ℹ️Informations clients'!J15)</f>
        <v>0</v>
      </c>
      <c r="I17" s="97"/>
      <c r="J17" s="98"/>
      <c r="K17" s="70"/>
      <c r="L17" s="98"/>
      <c r="M17" s="96"/>
      <c r="N17" s="96"/>
      <c r="O17" s="200">
        <f t="shared" si="0"/>
        <v>0</v>
      </c>
      <c r="P17" s="96"/>
      <c r="Q17" s="96"/>
      <c r="R17" s="96"/>
      <c r="S17" s="96"/>
      <c r="T17" s="96"/>
      <c r="U17" s="96"/>
      <c r="V17" s="96"/>
      <c r="W17" s="155"/>
      <c r="X17" s="155"/>
      <c r="Y17" s="46"/>
      <c r="Z17" s="46"/>
      <c r="AA17" s="84"/>
      <c r="AB17" s="82">
        <f>IF('ℹ️Informations clients'!L15="oui",1,0)</f>
        <v>0</v>
      </c>
      <c r="AC17" s="82">
        <f>IF('ℹ️Informations clients'!M15="oui",1,0)</f>
        <v>0</v>
      </c>
      <c r="AD17" s="82">
        <f t="shared" si="1"/>
        <v>0</v>
      </c>
      <c r="AE17" s="83"/>
      <c r="AF17" s="82">
        <f>IF(AND('ℹ️Informations clients'!$O15=Technique!$C$79,_xlfn.XLOOKUP($AF$3,Technique!$B$81:$B$92,Technique!$C$81:$C$92)=1),1,IF(AND('ℹ️Informations clients'!$O15=Technique!$D$79,_xlfn.XLOOKUP($AF$3,Technique!$B$81:$B$92,Technique!$D$81:$D$92)=1),1,IF(AND('ℹ️Informations clients'!$O15=Technique!$E$79,_xlfn.XLOOKUP($AF$3,Technique!$B$81:$B$92,Technique!$E$81:$E$92)=1),1,0)))</f>
        <v>0</v>
      </c>
      <c r="AG17" s="82">
        <f>IF(AND('ℹ️Informations clients'!$P15="oui",_xlfn.XLOOKUP($AF$3,Technique!$B$47:$B$58,Technique!$C$47:$C$58)=1),1,0)</f>
        <v>0</v>
      </c>
      <c r="AH17" s="82">
        <f>IF(AND('ℹ️Informations clients'!$P15="oui",_xlfn.XLOOKUP($AF$3,Technique!$B$47:$B$58,Technique!$C$47:$C$58)=1),1,0)</f>
        <v>0</v>
      </c>
      <c r="AI17" s="82">
        <f>IF(AND('ℹ️Informations clients'!$R15="oui",_xlfn.XLOOKUP($AF$3,Technique!$B$64:$B$75,Technique!$C$64:$C$75)=1),1,0)</f>
        <v>0</v>
      </c>
      <c r="AJ17" s="82">
        <f>IF(AND('ℹ️Informations clients'!$S15="oui",_xlfn.XLOOKUP($AF$3,Technique!$B$115:$B$126,Technique!$C$115:$C$126)=1),1,0)</f>
        <v>0</v>
      </c>
      <c r="AK17" s="82">
        <f>IF(AND('ℹ️Informations clients'!T15="oui",_xlfn.XLOOKUP($AF$3,Technique!$B$97:$B$108,Technique!$C$97:$C$108)=1),1,0)</f>
        <v>0</v>
      </c>
      <c r="AL17" s="152"/>
      <c r="AM17" s="152"/>
    </row>
    <row r="18" spans="1:39" s="99" customFormat="1" x14ac:dyDescent="0.25">
      <c r="A18" s="96"/>
      <c r="B18" s="96"/>
      <c r="C18" s="96"/>
      <c r="D18" s="134">
        <f>IF(ISBLANK('ℹ️Informations clients'!B16),0,'ℹ️Informations clients'!B16)</f>
        <v>0</v>
      </c>
      <c r="E18" s="91">
        <f>IF(ISBLANK('ℹ️Informations clients'!D16),0,'ℹ️Informations clients'!D16)</f>
        <v>0</v>
      </c>
      <c r="F18" s="91">
        <f>IF(ISBLANK('ℹ️Informations clients'!G16),0,'ℹ️Informations clients'!G16)</f>
        <v>0</v>
      </c>
      <c r="G18" s="91">
        <f>IF(ISBLANK('ℹ️Informations clients'!I16),0,'ℹ️Informations clients'!I16)</f>
        <v>0</v>
      </c>
      <c r="H18" s="133">
        <f>IF(ISBLANK('ℹ️Informations clients'!J16),0,'ℹ️Informations clients'!J16)</f>
        <v>0</v>
      </c>
      <c r="I18" s="100"/>
      <c r="J18" s="98"/>
      <c r="K18" s="70"/>
      <c r="L18" s="98"/>
      <c r="M18" s="96"/>
      <c r="N18" s="96"/>
      <c r="O18" s="200">
        <f t="shared" si="0"/>
        <v>0</v>
      </c>
      <c r="P18" s="96"/>
      <c r="Q18" s="96"/>
      <c r="R18" s="96"/>
      <c r="S18" s="96"/>
      <c r="T18" s="96"/>
      <c r="U18" s="96"/>
      <c r="V18" s="96"/>
      <c r="W18" s="155"/>
      <c r="X18" s="155"/>
      <c r="Y18" s="46"/>
      <c r="Z18" s="46"/>
      <c r="AA18" s="84"/>
      <c r="AB18" s="82">
        <f>IF('ℹ️Informations clients'!L16="oui",1,0)</f>
        <v>0</v>
      </c>
      <c r="AC18" s="82">
        <f>IF('ℹ️Informations clients'!M16="oui",1,0)</f>
        <v>0</v>
      </c>
      <c r="AD18" s="82">
        <f t="shared" si="1"/>
        <v>0</v>
      </c>
      <c r="AE18" s="83"/>
      <c r="AF18" s="82">
        <f>IF(AND('ℹ️Informations clients'!$O16=Technique!$C$79,_xlfn.XLOOKUP($AF$3,Technique!$B$81:$B$92,Technique!$C$81:$C$92)=1),1,IF(AND('ℹ️Informations clients'!$O16=Technique!$D$79,_xlfn.XLOOKUP($AF$3,Technique!$B$81:$B$92,Technique!$D$81:$D$92)=1),1,IF(AND('ℹ️Informations clients'!$O16=Technique!$E$79,_xlfn.XLOOKUP($AF$3,Technique!$B$81:$B$92,Technique!$E$81:$E$92)=1),1,0)))</f>
        <v>0</v>
      </c>
      <c r="AG18" s="82">
        <f>IF(AND('ℹ️Informations clients'!$P16="oui",_xlfn.XLOOKUP($AF$3,Technique!$B$47:$B$58,Technique!$C$47:$C$58)=1),1,0)</f>
        <v>0</v>
      </c>
      <c r="AH18" s="82">
        <f>IF(AND('ℹ️Informations clients'!$P16="oui",_xlfn.XLOOKUP($AF$3,Technique!$B$47:$B$58,Technique!$C$47:$C$58)=1),1,0)</f>
        <v>0</v>
      </c>
      <c r="AI18" s="82">
        <f>IF(AND('ℹ️Informations clients'!$R16="oui",_xlfn.XLOOKUP($AF$3,Technique!$B$64:$B$75,Technique!$C$64:$C$75)=1),1,0)</f>
        <v>0</v>
      </c>
      <c r="AJ18" s="82">
        <f>IF(AND('ℹ️Informations clients'!$S16="oui",_xlfn.XLOOKUP($AF$3,Technique!$B$115:$B$126,Technique!$C$115:$C$126)=1),1,0)</f>
        <v>0</v>
      </c>
      <c r="AK18" s="82">
        <f>IF(AND('ℹ️Informations clients'!T16="oui",_xlfn.XLOOKUP($AF$3,Technique!$B$97:$B$108,Technique!$C$97:$C$108)=1),1,0)</f>
        <v>0</v>
      </c>
      <c r="AL18" s="152"/>
      <c r="AM18" s="152"/>
    </row>
    <row r="19" spans="1:39" s="99" customFormat="1" x14ac:dyDescent="0.25">
      <c r="A19" s="96"/>
      <c r="B19" s="96"/>
      <c r="C19" s="96"/>
      <c r="D19" s="134">
        <f>IF(ISBLANK('ℹ️Informations clients'!B17),0,'ℹ️Informations clients'!B17)</f>
        <v>0</v>
      </c>
      <c r="E19" s="91">
        <f>IF(ISBLANK('ℹ️Informations clients'!D17),0,'ℹ️Informations clients'!D17)</f>
        <v>0</v>
      </c>
      <c r="F19" s="91">
        <f>IF(ISBLANK('ℹ️Informations clients'!G17),0,'ℹ️Informations clients'!G17)</f>
        <v>0</v>
      </c>
      <c r="G19" s="91">
        <f>IF(ISBLANK('ℹ️Informations clients'!I17),0,'ℹ️Informations clients'!I17)</f>
        <v>0</v>
      </c>
      <c r="H19" s="133">
        <f>IF(ISBLANK('ℹ️Informations clients'!J17),0,'ℹ️Informations clients'!J17)</f>
        <v>0</v>
      </c>
      <c r="I19" s="97"/>
      <c r="J19" s="98"/>
      <c r="K19" s="70"/>
      <c r="L19" s="98"/>
      <c r="M19" s="96"/>
      <c r="N19" s="96"/>
      <c r="O19" s="200">
        <f t="shared" si="0"/>
        <v>0</v>
      </c>
      <c r="P19" s="96"/>
      <c r="Q19" s="96"/>
      <c r="R19" s="96"/>
      <c r="S19" s="96"/>
      <c r="T19" s="96"/>
      <c r="U19" s="96"/>
      <c r="V19" s="96"/>
      <c r="W19" s="155"/>
      <c r="X19" s="155"/>
      <c r="Y19" s="46"/>
      <c r="Z19" s="46"/>
      <c r="AA19" s="84"/>
      <c r="AB19" s="82">
        <f>IF('ℹ️Informations clients'!L17="oui",1,0)</f>
        <v>0</v>
      </c>
      <c r="AC19" s="82">
        <f>IF('ℹ️Informations clients'!M17="oui",1,0)</f>
        <v>0</v>
      </c>
      <c r="AD19" s="82">
        <f t="shared" si="1"/>
        <v>0</v>
      </c>
      <c r="AE19" s="83"/>
      <c r="AF19" s="82">
        <f>IF(AND('ℹ️Informations clients'!$O17=Technique!$C$79,_xlfn.XLOOKUP($AF$3,Technique!$B$81:$B$92,Technique!$C$81:$C$92)=1),1,IF(AND('ℹ️Informations clients'!$O17=Technique!$D$79,_xlfn.XLOOKUP($AF$3,Technique!$B$81:$B$92,Technique!$D$81:$D$92)=1),1,IF(AND('ℹ️Informations clients'!$O17=Technique!$E$79,_xlfn.XLOOKUP($AF$3,Technique!$B$81:$B$92,Technique!$E$81:$E$92)=1),1,0)))</f>
        <v>0</v>
      </c>
      <c r="AG19" s="82">
        <f>IF(AND('ℹ️Informations clients'!$P17="oui",_xlfn.XLOOKUP($AF$3,Technique!$B$47:$B$58,Technique!$C$47:$C$58)=1),1,0)</f>
        <v>0</v>
      </c>
      <c r="AH19" s="82">
        <f>IF(AND('ℹ️Informations clients'!$P17="oui",_xlfn.XLOOKUP($AF$3,Technique!$B$47:$B$58,Technique!$C$47:$C$58)=1),1,0)</f>
        <v>0</v>
      </c>
      <c r="AI19" s="82">
        <f>IF(AND('ℹ️Informations clients'!$R17="oui",_xlfn.XLOOKUP($AF$3,Technique!$B$64:$B$75,Technique!$C$64:$C$75)=1),1,0)</f>
        <v>0</v>
      </c>
      <c r="AJ19" s="82">
        <f>IF(AND('ℹ️Informations clients'!$S17="oui",_xlfn.XLOOKUP($AF$3,Technique!$B$115:$B$126,Technique!$C$115:$C$126)=1),1,0)</f>
        <v>0</v>
      </c>
      <c r="AK19" s="82">
        <f>IF(AND('ℹ️Informations clients'!T17="oui",_xlfn.XLOOKUP($AF$3,Technique!$B$97:$B$108,Technique!$C$97:$C$108)=1),1,0)</f>
        <v>0</v>
      </c>
      <c r="AL19" s="152"/>
      <c r="AM19" s="152"/>
    </row>
    <row r="20" spans="1:39" s="99" customFormat="1" x14ac:dyDescent="0.25">
      <c r="A20" s="96"/>
      <c r="B20" s="96"/>
      <c r="C20" s="96"/>
      <c r="D20" s="134">
        <f>IF(ISBLANK('ℹ️Informations clients'!B18),0,'ℹ️Informations clients'!B18)</f>
        <v>0</v>
      </c>
      <c r="E20" s="91">
        <f>IF(ISBLANK('ℹ️Informations clients'!D18),0,'ℹ️Informations clients'!D18)</f>
        <v>0</v>
      </c>
      <c r="F20" s="91">
        <f>IF(ISBLANK('ℹ️Informations clients'!G18),0,'ℹ️Informations clients'!G18)</f>
        <v>0</v>
      </c>
      <c r="G20" s="91">
        <f>IF(ISBLANK('ℹ️Informations clients'!I18),0,'ℹ️Informations clients'!I18)</f>
        <v>0</v>
      </c>
      <c r="H20" s="133">
        <f>IF(ISBLANK('ℹ️Informations clients'!J18),0,'ℹ️Informations clients'!J18)</f>
        <v>0</v>
      </c>
      <c r="I20" s="100"/>
      <c r="J20" s="98"/>
      <c r="K20" s="70"/>
      <c r="L20" s="98"/>
      <c r="M20" s="96"/>
      <c r="N20" s="96"/>
      <c r="O20" s="200">
        <f t="shared" si="0"/>
        <v>0</v>
      </c>
      <c r="P20" s="96"/>
      <c r="Q20" s="96"/>
      <c r="R20" s="96"/>
      <c r="S20" s="96"/>
      <c r="T20" s="96"/>
      <c r="U20" s="96"/>
      <c r="V20" s="96"/>
      <c r="W20" s="155"/>
      <c r="X20" s="155"/>
      <c r="Y20" s="46"/>
      <c r="Z20" s="46"/>
      <c r="AA20" s="84"/>
      <c r="AB20" s="82">
        <f>IF('ℹ️Informations clients'!L18="oui",1,0)</f>
        <v>0</v>
      </c>
      <c r="AC20" s="82">
        <f>IF('ℹ️Informations clients'!M18="oui",1,0)</f>
        <v>0</v>
      </c>
      <c r="AD20" s="82">
        <f t="shared" si="1"/>
        <v>0</v>
      </c>
      <c r="AE20" s="83"/>
      <c r="AF20" s="82">
        <f>IF(AND('ℹ️Informations clients'!$O18=Technique!$C$79,_xlfn.XLOOKUP($AF$3,Technique!$B$81:$B$92,Technique!$C$81:$C$92)=1),1,IF(AND('ℹ️Informations clients'!$O18=Technique!$D$79,_xlfn.XLOOKUP($AF$3,Technique!$B$81:$B$92,Technique!$D$81:$D$92)=1),1,IF(AND('ℹ️Informations clients'!$O18=Technique!$E$79,_xlfn.XLOOKUP($AF$3,Technique!$B$81:$B$92,Technique!$E$81:$E$92)=1),1,0)))</f>
        <v>0</v>
      </c>
      <c r="AG20" s="82">
        <f>IF(AND('ℹ️Informations clients'!$P18="oui",_xlfn.XLOOKUP($AF$3,Technique!$B$47:$B$58,Technique!$C$47:$C$58)=1),1,0)</f>
        <v>0</v>
      </c>
      <c r="AH20" s="82">
        <f>IF(AND('ℹ️Informations clients'!$P18="oui",_xlfn.XLOOKUP($AF$3,Technique!$B$47:$B$58,Technique!$C$47:$C$58)=1),1,0)</f>
        <v>0</v>
      </c>
      <c r="AI20" s="82">
        <f>IF(AND('ℹ️Informations clients'!$R18="oui",_xlfn.XLOOKUP($AF$3,Technique!$B$64:$B$75,Technique!$C$64:$C$75)=1),1,0)</f>
        <v>0</v>
      </c>
      <c r="AJ20" s="82">
        <f>IF(AND('ℹ️Informations clients'!$S18="oui",_xlfn.XLOOKUP($AF$3,Technique!$B$115:$B$126,Technique!$C$115:$C$126)=1),1,0)</f>
        <v>0</v>
      </c>
      <c r="AK20" s="82">
        <f>IF(AND('ℹ️Informations clients'!T18="oui",_xlfn.XLOOKUP($AF$3,Technique!$B$97:$B$108,Technique!$C$97:$C$108)=1),1,0)</f>
        <v>0</v>
      </c>
      <c r="AL20" s="152"/>
      <c r="AM20" s="152"/>
    </row>
    <row r="21" spans="1:39" s="99" customFormat="1" x14ac:dyDescent="0.25">
      <c r="A21" s="96"/>
      <c r="B21" s="96"/>
      <c r="C21" s="96"/>
      <c r="D21" s="134">
        <f>IF(ISBLANK('ℹ️Informations clients'!B19),0,'ℹ️Informations clients'!B19)</f>
        <v>0</v>
      </c>
      <c r="E21" s="91">
        <f>IF(ISBLANK('ℹ️Informations clients'!D19),0,'ℹ️Informations clients'!D19)</f>
        <v>0</v>
      </c>
      <c r="F21" s="91">
        <f>IF(ISBLANK('ℹ️Informations clients'!G19),0,'ℹ️Informations clients'!G19)</f>
        <v>0</v>
      </c>
      <c r="G21" s="91">
        <f>IF(ISBLANK('ℹ️Informations clients'!I19),0,'ℹ️Informations clients'!I19)</f>
        <v>0</v>
      </c>
      <c r="H21" s="133">
        <f>IF(ISBLANK('ℹ️Informations clients'!J19),0,'ℹ️Informations clients'!J19)</f>
        <v>0</v>
      </c>
      <c r="I21" s="97"/>
      <c r="J21" s="98"/>
      <c r="K21" s="70"/>
      <c r="L21" s="98"/>
      <c r="M21" s="96"/>
      <c r="N21" s="96"/>
      <c r="O21" s="200">
        <f t="shared" si="0"/>
        <v>0</v>
      </c>
      <c r="P21" s="96"/>
      <c r="Q21" s="96"/>
      <c r="R21" s="96"/>
      <c r="S21" s="96"/>
      <c r="T21" s="96"/>
      <c r="U21" s="96"/>
      <c r="V21" s="96"/>
      <c r="W21" s="155"/>
      <c r="X21" s="155"/>
      <c r="Y21" s="46"/>
      <c r="Z21" s="46"/>
      <c r="AA21" s="84"/>
      <c r="AB21" s="82">
        <f>IF('ℹ️Informations clients'!L19="oui",1,0)</f>
        <v>0</v>
      </c>
      <c r="AC21" s="82">
        <f>IF('ℹ️Informations clients'!M19="oui",1,0)</f>
        <v>0</v>
      </c>
      <c r="AD21" s="82">
        <f t="shared" si="1"/>
        <v>0</v>
      </c>
      <c r="AE21" s="83"/>
      <c r="AF21" s="82">
        <f>IF(AND('ℹ️Informations clients'!$O19=Technique!$C$79,_xlfn.XLOOKUP($AF$3,Technique!$B$81:$B$92,Technique!$C$81:$C$92)=1),1,IF(AND('ℹ️Informations clients'!$O19=Technique!$D$79,_xlfn.XLOOKUP($AF$3,Technique!$B$81:$B$92,Technique!$D$81:$D$92)=1),1,IF(AND('ℹ️Informations clients'!$O19=Technique!$E$79,_xlfn.XLOOKUP($AF$3,Technique!$B$81:$B$92,Technique!$E$81:$E$92)=1),1,0)))</f>
        <v>0</v>
      </c>
      <c r="AG21" s="82">
        <f>IF(AND('ℹ️Informations clients'!$P19="oui",_xlfn.XLOOKUP($AF$3,Technique!$B$47:$B$58,Technique!$C$47:$C$58)=1),1,0)</f>
        <v>0</v>
      </c>
      <c r="AH21" s="82">
        <f>IF(AND('ℹ️Informations clients'!$P19="oui",_xlfn.XLOOKUP($AF$3,Technique!$B$47:$B$58,Technique!$C$47:$C$58)=1),1,0)</f>
        <v>0</v>
      </c>
      <c r="AI21" s="82">
        <f>IF(AND('ℹ️Informations clients'!$R19="oui",_xlfn.XLOOKUP($AF$3,Technique!$B$64:$B$75,Technique!$C$64:$C$75)=1),1,0)</f>
        <v>0</v>
      </c>
      <c r="AJ21" s="82">
        <f>IF(AND('ℹ️Informations clients'!$S19="oui",_xlfn.XLOOKUP($AF$3,Technique!$B$115:$B$126,Technique!$C$115:$C$126)=1),1,0)</f>
        <v>0</v>
      </c>
      <c r="AK21" s="82">
        <f>IF(AND('ℹ️Informations clients'!T19="oui",_xlfn.XLOOKUP($AF$3,Technique!$B$97:$B$108,Technique!$C$97:$C$108)=1),1,0)</f>
        <v>0</v>
      </c>
      <c r="AL21" s="152"/>
      <c r="AM21" s="152"/>
    </row>
    <row r="22" spans="1:39" s="99" customFormat="1" x14ac:dyDescent="0.25">
      <c r="A22" s="96"/>
      <c r="B22" s="96"/>
      <c r="C22" s="96"/>
      <c r="D22" s="134">
        <f>IF(ISBLANK('ℹ️Informations clients'!B20),0,'ℹ️Informations clients'!B20)</f>
        <v>0</v>
      </c>
      <c r="E22" s="91">
        <f>IF(ISBLANK('ℹ️Informations clients'!D20),0,'ℹ️Informations clients'!D20)</f>
        <v>0</v>
      </c>
      <c r="F22" s="91">
        <f>IF(ISBLANK('ℹ️Informations clients'!G20),0,'ℹ️Informations clients'!G20)</f>
        <v>0</v>
      </c>
      <c r="G22" s="91">
        <f>IF(ISBLANK('ℹ️Informations clients'!I20),0,'ℹ️Informations clients'!I20)</f>
        <v>0</v>
      </c>
      <c r="H22" s="133">
        <f>IF(ISBLANK('ℹ️Informations clients'!J20),0,'ℹ️Informations clients'!J20)</f>
        <v>0</v>
      </c>
      <c r="I22" s="100"/>
      <c r="J22" s="98"/>
      <c r="K22" s="70"/>
      <c r="L22" s="98"/>
      <c r="M22" s="96"/>
      <c r="N22" s="96"/>
      <c r="O22" s="200">
        <f t="shared" si="0"/>
        <v>0</v>
      </c>
      <c r="P22" s="96"/>
      <c r="Q22" s="96"/>
      <c r="R22" s="96"/>
      <c r="S22" s="96"/>
      <c r="T22" s="96"/>
      <c r="U22" s="96"/>
      <c r="V22" s="96"/>
      <c r="W22" s="155"/>
      <c r="X22" s="155"/>
      <c r="Y22" s="46"/>
      <c r="Z22" s="46"/>
      <c r="AA22" s="84"/>
      <c r="AB22" s="82">
        <f>IF('ℹ️Informations clients'!L20="oui",1,0)</f>
        <v>0</v>
      </c>
      <c r="AC22" s="82">
        <f>IF('ℹ️Informations clients'!M20="oui",1,0)</f>
        <v>0</v>
      </c>
      <c r="AD22" s="82">
        <f t="shared" si="1"/>
        <v>0</v>
      </c>
      <c r="AE22" s="83"/>
      <c r="AF22" s="82">
        <f>IF(AND('ℹ️Informations clients'!$O20=Technique!$C$79,_xlfn.XLOOKUP($AF$3,Technique!$B$81:$B$92,Technique!$C$81:$C$92)=1),1,IF(AND('ℹ️Informations clients'!$O20=Technique!$D$79,_xlfn.XLOOKUP($AF$3,Technique!$B$81:$B$92,Technique!$D$81:$D$92)=1),1,IF(AND('ℹ️Informations clients'!$O20=Technique!$E$79,_xlfn.XLOOKUP($AF$3,Technique!$B$81:$B$92,Technique!$E$81:$E$92)=1),1,0)))</f>
        <v>0</v>
      </c>
      <c r="AG22" s="82">
        <f>IF(AND('ℹ️Informations clients'!$P20="oui",_xlfn.XLOOKUP($AF$3,Technique!$B$47:$B$58,Technique!$C$47:$C$58)=1),1,0)</f>
        <v>0</v>
      </c>
      <c r="AH22" s="82">
        <f>IF(AND('ℹ️Informations clients'!$P20="oui",_xlfn.XLOOKUP($AF$3,Technique!$B$47:$B$58,Technique!$C$47:$C$58)=1),1,0)</f>
        <v>0</v>
      </c>
      <c r="AI22" s="82">
        <f>IF(AND('ℹ️Informations clients'!$R20="oui",_xlfn.XLOOKUP($AF$3,Technique!$B$64:$B$75,Technique!$C$64:$C$75)=1),1,0)</f>
        <v>0</v>
      </c>
      <c r="AJ22" s="82">
        <f>IF(AND('ℹ️Informations clients'!$S20="oui",_xlfn.XLOOKUP($AF$3,Technique!$B$115:$B$126,Technique!$C$115:$C$126)=1),1,0)</f>
        <v>0</v>
      </c>
      <c r="AK22" s="82">
        <f>IF(AND('ℹ️Informations clients'!T20="oui",_xlfn.XLOOKUP($AF$3,Technique!$B$97:$B$108,Technique!$C$97:$C$108)=1),1,0)</f>
        <v>0</v>
      </c>
      <c r="AL22" s="152"/>
      <c r="AM22" s="152"/>
    </row>
    <row r="23" spans="1:39" s="99" customFormat="1" x14ac:dyDescent="0.25">
      <c r="A23" s="96"/>
      <c r="B23" s="96"/>
      <c r="C23" s="96"/>
      <c r="D23" s="134">
        <f>IF(ISBLANK('ℹ️Informations clients'!B21),0,'ℹ️Informations clients'!B21)</f>
        <v>0</v>
      </c>
      <c r="E23" s="91">
        <f>IF(ISBLANK('ℹ️Informations clients'!D21),0,'ℹ️Informations clients'!D21)</f>
        <v>0</v>
      </c>
      <c r="F23" s="91">
        <f>IF(ISBLANK('ℹ️Informations clients'!G21),0,'ℹ️Informations clients'!G21)</f>
        <v>0</v>
      </c>
      <c r="G23" s="91">
        <f>IF(ISBLANK('ℹ️Informations clients'!I21),0,'ℹ️Informations clients'!I21)</f>
        <v>0</v>
      </c>
      <c r="H23" s="133">
        <f>IF(ISBLANK('ℹ️Informations clients'!J21),0,'ℹ️Informations clients'!J21)</f>
        <v>0</v>
      </c>
      <c r="I23" s="97"/>
      <c r="J23" s="98"/>
      <c r="K23" s="70"/>
      <c r="L23" s="98"/>
      <c r="M23" s="96"/>
      <c r="N23" s="96"/>
      <c r="O23" s="200">
        <f t="shared" si="0"/>
        <v>0</v>
      </c>
      <c r="P23" s="96"/>
      <c r="Q23" s="96"/>
      <c r="R23" s="96"/>
      <c r="S23" s="96"/>
      <c r="T23" s="96"/>
      <c r="U23" s="96"/>
      <c r="V23" s="96"/>
      <c r="W23" s="155"/>
      <c r="X23" s="155"/>
      <c r="Y23" s="46"/>
      <c r="Z23" s="46"/>
      <c r="AA23" s="84"/>
      <c r="AB23" s="82">
        <f>IF('ℹ️Informations clients'!L21="oui",1,0)</f>
        <v>0</v>
      </c>
      <c r="AC23" s="82">
        <f>IF('ℹ️Informations clients'!M21="oui",1,0)</f>
        <v>0</v>
      </c>
      <c r="AD23" s="82">
        <f t="shared" si="1"/>
        <v>0</v>
      </c>
      <c r="AE23" s="83"/>
      <c r="AF23" s="82">
        <f>IF(AND('ℹ️Informations clients'!$O21=Technique!$C$79,_xlfn.XLOOKUP($AF$3,Technique!$B$81:$B$92,Technique!$C$81:$C$92)=1),1,IF(AND('ℹ️Informations clients'!$O21=Technique!$D$79,_xlfn.XLOOKUP($AF$3,Technique!$B$81:$B$92,Technique!$D$81:$D$92)=1),1,IF(AND('ℹ️Informations clients'!$O21=Technique!$E$79,_xlfn.XLOOKUP($AF$3,Technique!$B$81:$B$92,Technique!$E$81:$E$92)=1),1,0)))</f>
        <v>0</v>
      </c>
      <c r="AG23" s="82">
        <f>IF(AND('ℹ️Informations clients'!$P21="oui",_xlfn.XLOOKUP($AF$3,Technique!$B$47:$B$58,Technique!$C$47:$C$58)=1),1,0)</f>
        <v>0</v>
      </c>
      <c r="AH23" s="82">
        <f>IF(AND('ℹ️Informations clients'!$P21="oui",_xlfn.XLOOKUP($AF$3,Technique!$B$47:$B$58,Technique!$C$47:$C$58)=1),1,0)</f>
        <v>0</v>
      </c>
      <c r="AI23" s="82">
        <f>IF(AND('ℹ️Informations clients'!$R21="oui",_xlfn.XLOOKUP($AF$3,Technique!$B$64:$B$75,Technique!$C$64:$C$75)=1),1,0)</f>
        <v>0</v>
      </c>
      <c r="AJ23" s="82">
        <f>IF(AND('ℹ️Informations clients'!$S21="oui",_xlfn.XLOOKUP($AF$3,Technique!$B$115:$B$126,Technique!$C$115:$C$126)=1),1,0)</f>
        <v>0</v>
      </c>
      <c r="AK23" s="82">
        <f>IF(AND('ℹ️Informations clients'!T21="oui",_xlfn.XLOOKUP($AF$3,Technique!$B$97:$B$108,Technique!$C$97:$C$108)=1),1,0)</f>
        <v>0</v>
      </c>
      <c r="AL23" s="152"/>
      <c r="AM23" s="152"/>
    </row>
    <row r="24" spans="1:39" s="99" customFormat="1" x14ac:dyDescent="0.25">
      <c r="A24" s="96"/>
      <c r="B24" s="96"/>
      <c r="C24" s="96"/>
      <c r="D24" s="134">
        <f>IF(ISBLANK('ℹ️Informations clients'!B22),0,'ℹ️Informations clients'!B22)</f>
        <v>0</v>
      </c>
      <c r="E24" s="91">
        <f>IF(ISBLANK('ℹ️Informations clients'!D22),0,'ℹ️Informations clients'!D22)</f>
        <v>0</v>
      </c>
      <c r="F24" s="91">
        <f>IF(ISBLANK('ℹ️Informations clients'!G22),0,'ℹ️Informations clients'!G22)</f>
        <v>0</v>
      </c>
      <c r="G24" s="91">
        <f>IF(ISBLANK('ℹ️Informations clients'!I22),0,'ℹ️Informations clients'!I22)</f>
        <v>0</v>
      </c>
      <c r="H24" s="133">
        <f>IF(ISBLANK('ℹ️Informations clients'!J22),0,'ℹ️Informations clients'!J22)</f>
        <v>0</v>
      </c>
      <c r="I24" s="100"/>
      <c r="J24" s="98"/>
      <c r="K24" s="70"/>
      <c r="L24" s="98"/>
      <c r="M24" s="96"/>
      <c r="N24" s="96"/>
      <c r="O24" s="200">
        <f t="shared" si="0"/>
        <v>0</v>
      </c>
      <c r="P24" s="96"/>
      <c r="Q24" s="96"/>
      <c r="R24" s="96"/>
      <c r="S24" s="96"/>
      <c r="T24" s="96"/>
      <c r="U24" s="96"/>
      <c r="V24" s="96"/>
      <c r="W24" s="155"/>
      <c r="X24" s="155"/>
      <c r="Y24" s="46"/>
      <c r="Z24" s="46"/>
      <c r="AA24" s="84"/>
      <c r="AB24" s="82">
        <f>IF('ℹ️Informations clients'!L22="oui",1,0)</f>
        <v>0</v>
      </c>
      <c r="AC24" s="82">
        <f>IF('ℹ️Informations clients'!M22="oui",1,0)</f>
        <v>0</v>
      </c>
      <c r="AD24" s="82">
        <f t="shared" si="1"/>
        <v>0</v>
      </c>
      <c r="AE24" s="83"/>
      <c r="AF24" s="82">
        <f>IF(AND('ℹ️Informations clients'!$O22=Technique!$C$79,_xlfn.XLOOKUP($AF$3,Technique!$B$81:$B$92,Technique!$C$81:$C$92)=1),1,IF(AND('ℹ️Informations clients'!$O22=Technique!$D$79,_xlfn.XLOOKUP($AF$3,Technique!$B$81:$B$92,Technique!$D$81:$D$92)=1),1,IF(AND('ℹ️Informations clients'!$O22=Technique!$E$79,_xlfn.XLOOKUP($AF$3,Technique!$B$81:$B$92,Technique!$E$81:$E$92)=1),1,0)))</f>
        <v>0</v>
      </c>
      <c r="AG24" s="82">
        <f>IF(AND('ℹ️Informations clients'!$P22="oui",_xlfn.XLOOKUP($AF$3,Technique!$B$47:$B$58,Technique!$C$47:$C$58)=1),1,0)</f>
        <v>0</v>
      </c>
      <c r="AH24" s="82">
        <f>IF(AND('ℹ️Informations clients'!$P22="oui",_xlfn.XLOOKUP($AF$3,Technique!$B$47:$B$58,Technique!$C$47:$C$58)=1),1,0)</f>
        <v>0</v>
      </c>
      <c r="AI24" s="82">
        <f>IF(AND('ℹ️Informations clients'!$R22="oui",_xlfn.XLOOKUP($AF$3,Technique!$B$64:$B$75,Technique!$C$64:$C$75)=1),1,0)</f>
        <v>0</v>
      </c>
      <c r="AJ24" s="82">
        <f>IF(AND('ℹ️Informations clients'!$S22="oui",_xlfn.XLOOKUP($AF$3,Technique!$B$115:$B$126,Technique!$C$115:$C$126)=1),1,0)</f>
        <v>0</v>
      </c>
      <c r="AK24" s="82">
        <f>IF(AND('ℹ️Informations clients'!T22="oui",_xlfn.XLOOKUP($AF$3,Technique!$B$97:$B$108,Technique!$C$97:$C$108)=1),1,0)</f>
        <v>0</v>
      </c>
      <c r="AL24" s="152"/>
      <c r="AM24" s="152"/>
    </row>
    <row r="25" spans="1:39" s="99" customFormat="1" x14ac:dyDescent="0.25">
      <c r="A25" s="96"/>
      <c r="B25" s="96"/>
      <c r="C25" s="96"/>
      <c r="D25" s="134">
        <f>IF(ISBLANK('ℹ️Informations clients'!B23),0,'ℹ️Informations clients'!B23)</f>
        <v>0</v>
      </c>
      <c r="E25" s="91">
        <f>IF(ISBLANK('ℹ️Informations clients'!D23),0,'ℹ️Informations clients'!D23)</f>
        <v>0</v>
      </c>
      <c r="F25" s="91">
        <f>IF(ISBLANK('ℹ️Informations clients'!G23),0,'ℹ️Informations clients'!G23)</f>
        <v>0</v>
      </c>
      <c r="G25" s="91">
        <f>IF(ISBLANK('ℹ️Informations clients'!I23),0,'ℹ️Informations clients'!I23)</f>
        <v>0</v>
      </c>
      <c r="H25" s="133">
        <f>IF(ISBLANK('ℹ️Informations clients'!J23),0,'ℹ️Informations clients'!J23)</f>
        <v>0</v>
      </c>
      <c r="I25" s="97"/>
      <c r="J25" s="98"/>
      <c r="K25" s="70"/>
      <c r="L25" s="98"/>
      <c r="M25" s="96"/>
      <c r="N25" s="96"/>
      <c r="O25" s="200">
        <f t="shared" si="0"/>
        <v>0</v>
      </c>
      <c r="P25" s="96"/>
      <c r="Q25" s="96"/>
      <c r="R25" s="96"/>
      <c r="S25" s="96"/>
      <c r="T25" s="96"/>
      <c r="U25" s="96"/>
      <c r="V25" s="96"/>
      <c r="W25" s="155"/>
      <c r="X25" s="155"/>
      <c r="Y25" s="46"/>
      <c r="Z25" s="46"/>
      <c r="AA25" s="84"/>
      <c r="AB25" s="82">
        <f>IF('ℹ️Informations clients'!L23="oui",1,0)</f>
        <v>0</v>
      </c>
      <c r="AC25" s="82">
        <f>IF('ℹ️Informations clients'!M23="oui",1,0)</f>
        <v>0</v>
      </c>
      <c r="AD25" s="82">
        <f t="shared" si="1"/>
        <v>0</v>
      </c>
      <c r="AE25" s="83"/>
      <c r="AF25" s="82">
        <f>IF(AND('ℹ️Informations clients'!$O23=Technique!$C$79,_xlfn.XLOOKUP($AF$3,Technique!$B$81:$B$92,Technique!$C$81:$C$92)=1),1,IF(AND('ℹ️Informations clients'!$O23=Technique!$D$79,_xlfn.XLOOKUP($AF$3,Technique!$B$81:$B$92,Technique!$D$81:$D$92)=1),1,IF(AND('ℹ️Informations clients'!$O23=Technique!$E$79,_xlfn.XLOOKUP($AF$3,Technique!$B$81:$B$92,Technique!$E$81:$E$92)=1),1,0)))</f>
        <v>0</v>
      </c>
      <c r="AG25" s="82">
        <f>IF(AND('ℹ️Informations clients'!$P23="oui",_xlfn.XLOOKUP($AF$3,Technique!$B$47:$B$58,Technique!$C$47:$C$58)=1),1,0)</f>
        <v>0</v>
      </c>
      <c r="AH25" s="82">
        <f>IF(AND('ℹ️Informations clients'!$P23="oui",_xlfn.XLOOKUP($AF$3,Technique!$B$47:$B$58,Technique!$C$47:$C$58)=1),1,0)</f>
        <v>0</v>
      </c>
      <c r="AI25" s="82">
        <f>IF(AND('ℹ️Informations clients'!$R23="oui",_xlfn.XLOOKUP($AF$3,Technique!$B$64:$B$75,Technique!$C$64:$C$75)=1),1,0)</f>
        <v>0</v>
      </c>
      <c r="AJ25" s="82">
        <f>IF(AND('ℹ️Informations clients'!$S23="oui",_xlfn.XLOOKUP($AF$3,Technique!$B$115:$B$126,Technique!$C$115:$C$126)=1),1,0)</f>
        <v>0</v>
      </c>
      <c r="AK25" s="82">
        <f>IF(AND('ℹ️Informations clients'!T23="oui",_xlfn.XLOOKUP($AF$3,Technique!$B$97:$B$108,Technique!$C$97:$C$108)=1),1,0)</f>
        <v>0</v>
      </c>
      <c r="AL25" s="152"/>
      <c r="AM25" s="152"/>
    </row>
    <row r="26" spans="1:39" s="99" customFormat="1" x14ac:dyDescent="0.25">
      <c r="A26" s="96"/>
      <c r="B26" s="96"/>
      <c r="C26" s="96"/>
      <c r="D26" s="134">
        <f>IF(ISBLANK('ℹ️Informations clients'!B24),0,'ℹ️Informations clients'!B24)</f>
        <v>0</v>
      </c>
      <c r="E26" s="91">
        <f>IF(ISBLANK('ℹ️Informations clients'!D24),0,'ℹ️Informations clients'!D24)</f>
        <v>0</v>
      </c>
      <c r="F26" s="91">
        <f>IF(ISBLANK('ℹ️Informations clients'!G24),0,'ℹ️Informations clients'!G24)</f>
        <v>0</v>
      </c>
      <c r="G26" s="91">
        <f>IF(ISBLANK('ℹ️Informations clients'!I24),0,'ℹ️Informations clients'!I24)</f>
        <v>0</v>
      </c>
      <c r="H26" s="133">
        <f>IF(ISBLANK('ℹ️Informations clients'!J24),0,'ℹ️Informations clients'!J24)</f>
        <v>0</v>
      </c>
      <c r="I26" s="100"/>
      <c r="J26" s="98"/>
      <c r="K26" s="70"/>
      <c r="L26" s="98"/>
      <c r="M26" s="96"/>
      <c r="N26" s="96"/>
      <c r="O26" s="200">
        <f t="shared" si="0"/>
        <v>0</v>
      </c>
      <c r="P26" s="96"/>
      <c r="Q26" s="96"/>
      <c r="R26" s="96"/>
      <c r="S26" s="96"/>
      <c r="T26" s="96"/>
      <c r="U26" s="96"/>
      <c r="V26" s="96"/>
      <c r="W26" s="155"/>
      <c r="X26" s="155"/>
      <c r="Y26" s="46"/>
      <c r="Z26" s="46"/>
      <c r="AA26" s="84"/>
      <c r="AB26" s="82">
        <f>IF('ℹ️Informations clients'!L24="oui",1,0)</f>
        <v>0</v>
      </c>
      <c r="AC26" s="82">
        <f>IF('ℹ️Informations clients'!M24="oui",1,0)</f>
        <v>0</v>
      </c>
      <c r="AD26" s="82">
        <f t="shared" si="1"/>
        <v>0</v>
      </c>
      <c r="AE26" s="83"/>
      <c r="AF26" s="82">
        <f>IF(AND('ℹ️Informations clients'!$O24=Technique!$C$79,_xlfn.XLOOKUP($AF$3,Technique!$B$81:$B$92,Technique!$C$81:$C$92)=1),1,IF(AND('ℹ️Informations clients'!$O24=Technique!$D$79,_xlfn.XLOOKUP($AF$3,Technique!$B$81:$B$92,Technique!$D$81:$D$92)=1),1,IF(AND('ℹ️Informations clients'!$O24=Technique!$E$79,_xlfn.XLOOKUP($AF$3,Technique!$B$81:$B$92,Technique!$E$81:$E$92)=1),1,0)))</f>
        <v>0</v>
      </c>
      <c r="AG26" s="82">
        <f>IF(AND('ℹ️Informations clients'!$P24="oui",_xlfn.XLOOKUP($AF$3,Technique!$B$47:$B$58,Technique!$C$47:$C$58)=1),1,0)</f>
        <v>0</v>
      </c>
      <c r="AH26" s="82">
        <f>IF(AND('ℹ️Informations clients'!$P24="oui",_xlfn.XLOOKUP($AF$3,Technique!$B$47:$B$58,Technique!$C$47:$C$58)=1),1,0)</f>
        <v>0</v>
      </c>
      <c r="AI26" s="82">
        <f>IF(AND('ℹ️Informations clients'!$R24="oui",_xlfn.XLOOKUP($AF$3,Technique!$B$64:$B$75,Technique!$C$64:$C$75)=1),1,0)</f>
        <v>0</v>
      </c>
      <c r="AJ26" s="82">
        <f>IF(AND('ℹ️Informations clients'!$S24="oui",_xlfn.XLOOKUP($AF$3,Technique!$B$115:$B$126,Technique!$C$115:$C$126)=1),1,0)</f>
        <v>0</v>
      </c>
      <c r="AK26" s="82">
        <f>IF(AND('ℹ️Informations clients'!T24="oui",_xlfn.XLOOKUP($AF$3,Technique!$B$97:$B$108,Technique!$C$97:$C$108)=1),1,0)</f>
        <v>0</v>
      </c>
      <c r="AL26" s="152"/>
      <c r="AM26" s="152"/>
    </row>
    <row r="27" spans="1:39" s="99" customFormat="1" x14ac:dyDescent="0.25">
      <c r="A27" s="96"/>
      <c r="B27" s="96"/>
      <c r="C27" s="96"/>
      <c r="D27" s="134">
        <f>IF(ISBLANK('ℹ️Informations clients'!B25),0,'ℹ️Informations clients'!B25)</f>
        <v>0</v>
      </c>
      <c r="E27" s="91">
        <f>IF(ISBLANK('ℹ️Informations clients'!D25),0,'ℹ️Informations clients'!D25)</f>
        <v>0</v>
      </c>
      <c r="F27" s="91">
        <f>IF(ISBLANK('ℹ️Informations clients'!G25),0,'ℹ️Informations clients'!G25)</f>
        <v>0</v>
      </c>
      <c r="G27" s="91">
        <f>IF(ISBLANK('ℹ️Informations clients'!I25),0,'ℹ️Informations clients'!I25)</f>
        <v>0</v>
      </c>
      <c r="H27" s="133">
        <f>IF(ISBLANK('ℹ️Informations clients'!J25),0,'ℹ️Informations clients'!J25)</f>
        <v>0</v>
      </c>
      <c r="I27" s="97"/>
      <c r="J27" s="98"/>
      <c r="K27" s="70"/>
      <c r="L27" s="98"/>
      <c r="M27" s="96"/>
      <c r="N27" s="96"/>
      <c r="O27" s="200">
        <f t="shared" si="0"/>
        <v>0</v>
      </c>
      <c r="P27" s="96"/>
      <c r="Q27" s="96"/>
      <c r="R27" s="96"/>
      <c r="S27" s="96"/>
      <c r="T27" s="96"/>
      <c r="U27" s="96"/>
      <c r="V27" s="96"/>
      <c r="W27" s="155"/>
      <c r="X27" s="155"/>
      <c r="Y27" s="46"/>
      <c r="Z27" s="46"/>
      <c r="AA27" s="84"/>
      <c r="AB27" s="82">
        <f>IF('ℹ️Informations clients'!L25="oui",1,0)</f>
        <v>0</v>
      </c>
      <c r="AC27" s="82">
        <f>IF('ℹ️Informations clients'!M25="oui",1,0)</f>
        <v>0</v>
      </c>
      <c r="AD27" s="82">
        <f t="shared" si="1"/>
        <v>0</v>
      </c>
      <c r="AE27" s="83"/>
      <c r="AF27" s="82">
        <f>IF(AND('ℹ️Informations clients'!$O25=Technique!$C$79,_xlfn.XLOOKUP($AF$3,Technique!$B$81:$B$92,Technique!$C$81:$C$92)=1),1,IF(AND('ℹ️Informations clients'!$O25=Technique!$D$79,_xlfn.XLOOKUP($AF$3,Technique!$B$81:$B$92,Technique!$D$81:$D$92)=1),1,IF(AND('ℹ️Informations clients'!$O25=Technique!$E$79,_xlfn.XLOOKUP($AF$3,Technique!$B$81:$B$92,Technique!$E$81:$E$92)=1),1,0)))</f>
        <v>0</v>
      </c>
      <c r="AG27" s="82">
        <f>IF(AND('ℹ️Informations clients'!$P25="oui",_xlfn.XLOOKUP($AF$3,Technique!$B$47:$B$58,Technique!$C$47:$C$58)=1),1,0)</f>
        <v>0</v>
      </c>
      <c r="AH27" s="82">
        <f>IF(AND('ℹ️Informations clients'!$P25="oui",_xlfn.XLOOKUP($AF$3,Technique!$B$47:$B$58,Technique!$C$47:$C$58)=1),1,0)</f>
        <v>0</v>
      </c>
      <c r="AI27" s="82">
        <f>IF(AND('ℹ️Informations clients'!$R25="oui",_xlfn.XLOOKUP($AF$3,Technique!$B$64:$B$75,Technique!$C$64:$C$75)=1),1,0)</f>
        <v>0</v>
      </c>
      <c r="AJ27" s="82">
        <f>IF(AND('ℹ️Informations clients'!$S25="oui",_xlfn.XLOOKUP($AF$3,Technique!$B$115:$B$126,Technique!$C$115:$C$126)=1),1,0)</f>
        <v>0</v>
      </c>
      <c r="AK27" s="82">
        <f>IF(AND('ℹ️Informations clients'!T25="oui",_xlfn.XLOOKUP($AF$3,Technique!$B$97:$B$108,Technique!$C$97:$C$108)=1),1,0)</f>
        <v>0</v>
      </c>
      <c r="AL27" s="152"/>
      <c r="AM27" s="152"/>
    </row>
    <row r="28" spans="1:39" s="99" customFormat="1" x14ac:dyDescent="0.25">
      <c r="A28" s="96"/>
      <c r="B28" s="96"/>
      <c r="C28" s="96"/>
      <c r="D28" s="134">
        <f>IF(ISBLANK('ℹ️Informations clients'!B26),0,'ℹ️Informations clients'!B26)</f>
        <v>0</v>
      </c>
      <c r="E28" s="91">
        <f>IF(ISBLANK('ℹ️Informations clients'!D26),0,'ℹ️Informations clients'!D26)</f>
        <v>0</v>
      </c>
      <c r="F28" s="91">
        <f>IF(ISBLANK('ℹ️Informations clients'!G26),0,'ℹ️Informations clients'!G26)</f>
        <v>0</v>
      </c>
      <c r="G28" s="91">
        <f>IF(ISBLANK('ℹ️Informations clients'!I26),0,'ℹ️Informations clients'!I26)</f>
        <v>0</v>
      </c>
      <c r="H28" s="133">
        <f>IF(ISBLANK('ℹ️Informations clients'!J26),0,'ℹ️Informations clients'!J26)</f>
        <v>0</v>
      </c>
      <c r="I28" s="100"/>
      <c r="J28" s="98"/>
      <c r="K28" s="70"/>
      <c r="L28" s="98"/>
      <c r="M28" s="96"/>
      <c r="N28" s="96"/>
      <c r="O28" s="200">
        <f t="shared" si="0"/>
        <v>0</v>
      </c>
      <c r="P28" s="96"/>
      <c r="Q28" s="96"/>
      <c r="R28" s="96"/>
      <c r="S28" s="96"/>
      <c r="T28" s="96"/>
      <c r="U28" s="96"/>
      <c r="V28" s="96"/>
      <c r="W28" s="155"/>
      <c r="X28" s="155"/>
      <c r="Y28" s="46"/>
      <c r="Z28" s="46"/>
      <c r="AA28" s="84"/>
      <c r="AB28" s="82">
        <f>IF('ℹ️Informations clients'!L26="oui",1,0)</f>
        <v>0</v>
      </c>
      <c r="AC28" s="82">
        <f>IF('ℹ️Informations clients'!M26="oui",1,0)</f>
        <v>0</v>
      </c>
      <c r="AD28" s="82">
        <f t="shared" si="1"/>
        <v>0</v>
      </c>
      <c r="AE28" s="83"/>
      <c r="AF28" s="82">
        <f>IF(AND('ℹ️Informations clients'!$O26=Technique!$C$79,_xlfn.XLOOKUP($AF$3,Technique!$B$81:$B$92,Technique!$C$81:$C$92)=1),1,IF(AND('ℹ️Informations clients'!$O26=Technique!$D$79,_xlfn.XLOOKUP($AF$3,Technique!$B$81:$B$92,Technique!$D$81:$D$92)=1),1,IF(AND('ℹ️Informations clients'!$O26=Technique!$E$79,_xlfn.XLOOKUP($AF$3,Technique!$B$81:$B$92,Technique!$E$81:$E$92)=1),1,0)))</f>
        <v>0</v>
      </c>
      <c r="AG28" s="82">
        <f>IF(AND('ℹ️Informations clients'!$P26="oui",_xlfn.XLOOKUP($AF$3,Technique!$B$47:$B$58,Technique!$C$47:$C$58)=1),1,0)</f>
        <v>0</v>
      </c>
      <c r="AH28" s="82">
        <f>IF(AND('ℹ️Informations clients'!$P26="oui",_xlfn.XLOOKUP($AF$3,Technique!$B$47:$B$58,Technique!$C$47:$C$58)=1),1,0)</f>
        <v>0</v>
      </c>
      <c r="AI28" s="82">
        <f>IF(AND('ℹ️Informations clients'!$R26="oui",_xlfn.XLOOKUP($AF$3,Technique!$B$64:$B$75,Technique!$C$64:$C$75)=1),1,0)</f>
        <v>0</v>
      </c>
      <c r="AJ28" s="82">
        <f>IF(AND('ℹ️Informations clients'!$S26="oui",_xlfn.XLOOKUP($AF$3,Technique!$B$115:$B$126,Technique!$C$115:$C$126)=1),1,0)</f>
        <v>0</v>
      </c>
      <c r="AK28" s="82">
        <f>IF(AND('ℹ️Informations clients'!T26="oui",_xlfn.XLOOKUP($AF$3,Technique!$B$97:$B$108,Technique!$C$97:$C$108)=1),1,0)</f>
        <v>0</v>
      </c>
      <c r="AL28" s="152"/>
      <c r="AM28" s="152"/>
    </row>
    <row r="29" spans="1:39" s="99" customFormat="1" x14ac:dyDescent="0.25">
      <c r="A29" s="96"/>
      <c r="B29" s="96"/>
      <c r="C29" s="96"/>
      <c r="D29" s="134">
        <f>IF(ISBLANK('ℹ️Informations clients'!B27),0,'ℹ️Informations clients'!B27)</f>
        <v>0</v>
      </c>
      <c r="E29" s="91">
        <f>IF(ISBLANK('ℹ️Informations clients'!D27),0,'ℹ️Informations clients'!D27)</f>
        <v>0</v>
      </c>
      <c r="F29" s="91">
        <f>IF(ISBLANK('ℹ️Informations clients'!G27),0,'ℹ️Informations clients'!G27)</f>
        <v>0</v>
      </c>
      <c r="G29" s="91">
        <f>IF(ISBLANK('ℹ️Informations clients'!I27),0,'ℹ️Informations clients'!I27)</f>
        <v>0</v>
      </c>
      <c r="H29" s="133">
        <f>IF(ISBLANK('ℹ️Informations clients'!J27),0,'ℹ️Informations clients'!J27)</f>
        <v>0</v>
      </c>
      <c r="I29" s="97"/>
      <c r="J29" s="98"/>
      <c r="K29" s="70"/>
      <c r="L29" s="98"/>
      <c r="M29" s="96"/>
      <c r="N29" s="96"/>
      <c r="O29" s="200">
        <f t="shared" si="0"/>
        <v>0</v>
      </c>
      <c r="P29" s="96"/>
      <c r="Q29" s="96"/>
      <c r="R29" s="96"/>
      <c r="S29" s="96"/>
      <c r="T29" s="96"/>
      <c r="U29" s="96"/>
      <c r="V29" s="96"/>
      <c r="W29" s="155"/>
      <c r="X29" s="155"/>
      <c r="Y29" s="46"/>
      <c r="Z29" s="46"/>
      <c r="AA29" s="84"/>
      <c r="AB29" s="82">
        <f>IF('ℹ️Informations clients'!L27="oui",1,0)</f>
        <v>0</v>
      </c>
      <c r="AC29" s="82">
        <f>IF('ℹ️Informations clients'!M27="oui",1,0)</f>
        <v>0</v>
      </c>
      <c r="AD29" s="82">
        <f t="shared" si="1"/>
        <v>0</v>
      </c>
      <c r="AE29" s="83"/>
      <c r="AF29" s="82">
        <f>IF(AND('ℹ️Informations clients'!$O27=Technique!$C$79,_xlfn.XLOOKUP($AF$3,Technique!$B$81:$B$92,Technique!$C$81:$C$92)=1),1,IF(AND('ℹ️Informations clients'!$O27=Technique!$D$79,_xlfn.XLOOKUP($AF$3,Technique!$B$81:$B$92,Technique!$D$81:$D$92)=1),1,IF(AND('ℹ️Informations clients'!$O27=Technique!$E$79,_xlfn.XLOOKUP($AF$3,Technique!$B$81:$B$92,Technique!$E$81:$E$92)=1),1,0)))</f>
        <v>0</v>
      </c>
      <c r="AG29" s="82">
        <f>IF(AND('ℹ️Informations clients'!$P27="oui",_xlfn.XLOOKUP($AF$3,Technique!$B$47:$B$58,Technique!$C$47:$C$58)=1),1,0)</f>
        <v>0</v>
      </c>
      <c r="AH29" s="82">
        <f>IF(AND('ℹ️Informations clients'!$P27="oui",_xlfn.XLOOKUP($AF$3,Technique!$B$47:$B$58,Technique!$C$47:$C$58)=1),1,0)</f>
        <v>0</v>
      </c>
      <c r="AI29" s="82">
        <f>IF(AND('ℹ️Informations clients'!$R27="oui",_xlfn.XLOOKUP($AF$3,Technique!$B$64:$B$75,Technique!$C$64:$C$75)=1),1,0)</f>
        <v>0</v>
      </c>
      <c r="AJ29" s="82">
        <f>IF(AND('ℹ️Informations clients'!$S27="oui",_xlfn.XLOOKUP($AF$3,Technique!$B$115:$B$126,Technique!$C$115:$C$126)=1),1,0)</f>
        <v>0</v>
      </c>
      <c r="AK29" s="82">
        <f>IF(AND('ℹ️Informations clients'!T27="oui",_xlfn.XLOOKUP($AF$3,Technique!$B$97:$B$108,Technique!$C$97:$C$108)=1),1,0)</f>
        <v>0</v>
      </c>
      <c r="AL29" s="152"/>
      <c r="AM29" s="152"/>
    </row>
    <row r="30" spans="1:39" s="99" customFormat="1" x14ac:dyDescent="0.25">
      <c r="A30" s="96"/>
      <c r="B30" s="96"/>
      <c r="C30" s="96"/>
      <c r="D30" s="134">
        <f>IF(ISBLANK('ℹ️Informations clients'!B28),0,'ℹ️Informations clients'!B28)</f>
        <v>0</v>
      </c>
      <c r="E30" s="91">
        <f>IF(ISBLANK('ℹ️Informations clients'!D28),0,'ℹ️Informations clients'!D28)</f>
        <v>0</v>
      </c>
      <c r="F30" s="91">
        <f>IF(ISBLANK('ℹ️Informations clients'!G28),0,'ℹ️Informations clients'!G28)</f>
        <v>0</v>
      </c>
      <c r="G30" s="91">
        <f>IF(ISBLANK('ℹ️Informations clients'!I28),0,'ℹ️Informations clients'!I28)</f>
        <v>0</v>
      </c>
      <c r="H30" s="133">
        <f>IF(ISBLANK('ℹ️Informations clients'!J28),0,'ℹ️Informations clients'!J28)</f>
        <v>0</v>
      </c>
      <c r="I30" s="100"/>
      <c r="J30" s="98"/>
      <c r="K30" s="70"/>
      <c r="L30" s="98"/>
      <c r="M30" s="96"/>
      <c r="N30" s="96"/>
      <c r="O30" s="200">
        <f t="shared" si="0"/>
        <v>0</v>
      </c>
      <c r="P30" s="96"/>
      <c r="Q30" s="96"/>
      <c r="R30" s="96"/>
      <c r="S30" s="96"/>
      <c r="T30" s="96"/>
      <c r="U30" s="96"/>
      <c r="V30" s="96"/>
      <c r="W30" s="155"/>
      <c r="X30" s="155"/>
      <c r="Y30" s="46"/>
      <c r="Z30" s="46"/>
      <c r="AA30" s="84"/>
      <c r="AB30" s="82">
        <f>IF('ℹ️Informations clients'!L28="oui",1,0)</f>
        <v>0</v>
      </c>
      <c r="AC30" s="82">
        <f>IF('ℹ️Informations clients'!M28="oui",1,0)</f>
        <v>0</v>
      </c>
      <c r="AD30" s="82">
        <f t="shared" si="1"/>
        <v>0</v>
      </c>
      <c r="AE30" s="83"/>
      <c r="AF30" s="82">
        <f>IF(AND('ℹ️Informations clients'!$O28=Technique!$C$79,_xlfn.XLOOKUP($AF$3,Technique!$B$81:$B$92,Technique!$C$81:$C$92)=1),1,IF(AND('ℹ️Informations clients'!$O28=Technique!$D$79,_xlfn.XLOOKUP($AF$3,Technique!$B$81:$B$92,Technique!$D$81:$D$92)=1),1,IF(AND('ℹ️Informations clients'!$O28=Technique!$E$79,_xlfn.XLOOKUP($AF$3,Technique!$B$81:$B$92,Technique!$E$81:$E$92)=1),1,0)))</f>
        <v>0</v>
      </c>
      <c r="AG30" s="82">
        <f>IF(AND('ℹ️Informations clients'!$P28="oui",_xlfn.XLOOKUP($AF$3,Technique!$B$47:$B$58,Technique!$C$47:$C$58)=1),1,0)</f>
        <v>0</v>
      </c>
      <c r="AH30" s="82">
        <f>IF(AND('ℹ️Informations clients'!$P28="oui",_xlfn.XLOOKUP($AF$3,Technique!$B$47:$B$58,Technique!$C$47:$C$58)=1),1,0)</f>
        <v>0</v>
      </c>
      <c r="AI30" s="82">
        <f>IF(AND('ℹ️Informations clients'!$R28="oui",_xlfn.XLOOKUP($AF$3,Technique!$B$64:$B$75,Technique!$C$64:$C$75)=1),1,0)</f>
        <v>0</v>
      </c>
      <c r="AJ30" s="82">
        <f>IF(AND('ℹ️Informations clients'!$S28="oui",_xlfn.XLOOKUP($AF$3,Technique!$B$115:$B$126,Technique!$C$115:$C$126)=1),1,0)</f>
        <v>0</v>
      </c>
      <c r="AK30" s="82">
        <f>IF(AND('ℹ️Informations clients'!T28="oui",_xlfn.XLOOKUP($AF$3,Technique!$B$97:$B$108,Technique!$C$97:$C$108)=1),1,0)</f>
        <v>0</v>
      </c>
      <c r="AL30" s="152"/>
      <c r="AM30" s="152"/>
    </row>
    <row r="31" spans="1:39" s="99" customFormat="1" x14ac:dyDescent="0.25">
      <c r="A31" s="96"/>
      <c r="B31" s="96"/>
      <c r="C31" s="96"/>
      <c r="D31" s="134">
        <f>IF(ISBLANK('ℹ️Informations clients'!B29),0,'ℹ️Informations clients'!B29)</f>
        <v>0</v>
      </c>
      <c r="E31" s="91">
        <f>IF(ISBLANK('ℹ️Informations clients'!D29),0,'ℹ️Informations clients'!D29)</f>
        <v>0</v>
      </c>
      <c r="F31" s="91">
        <f>IF(ISBLANK('ℹ️Informations clients'!G29),0,'ℹ️Informations clients'!G29)</f>
        <v>0</v>
      </c>
      <c r="G31" s="91">
        <f>IF(ISBLANK('ℹ️Informations clients'!I29),0,'ℹ️Informations clients'!I29)</f>
        <v>0</v>
      </c>
      <c r="H31" s="133">
        <f>IF(ISBLANK('ℹ️Informations clients'!J29),0,'ℹ️Informations clients'!J29)</f>
        <v>0</v>
      </c>
      <c r="I31" s="97"/>
      <c r="J31" s="98"/>
      <c r="K31" s="70"/>
      <c r="L31" s="98"/>
      <c r="M31" s="96"/>
      <c r="N31" s="96"/>
      <c r="O31" s="200">
        <f t="shared" si="0"/>
        <v>0</v>
      </c>
      <c r="P31" s="96"/>
      <c r="Q31" s="96"/>
      <c r="R31" s="96"/>
      <c r="S31" s="96"/>
      <c r="T31" s="96"/>
      <c r="U31" s="96"/>
      <c r="V31" s="96"/>
      <c r="W31" s="155"/>
      <c r="X31" s="155"/>
      <c r="Y31" s="46"/>
      <c r="Z31" s="46"/>
      <c r="AA31" s="84"/>
      <c r="AB31" s="82">
        <f>IF('ℹ️Informations clients'!L29="oui",1,0)</f>
        <v>0</v>
      </c>
      <c r="AC31" s="82">
        <f>IF('ℹ️Informations clients'!M29="oui",1,0)</f>
        <v>0</v>
      </c>
      <c r="AD31" s="82">
        <f t="shared" si="1"/>
        <v>0</v>
      </c>
      <c r="AE31" s="83"/>
      <c r="AF31" s="82">
        <f>IF(AND('ℹ️Informations clients'!$O29=Technique!$C$79,_xlfn.XLOOKUP($AF$3,Technique!$B$81:$B$92,Technique!$C$81:$C$92)=1),1,IF(AND('ℹ️Informations clients'!$O29=Technique!$D$79,_xlfn.XLOOKUP($AF$3,Technique!$B$81:$B$92,Technique!$D$81:$D$92)=1),1,IF(AND('ℹ️Informations clients'!$O29=Technique!$E$79,_xlfn.XLOOKUP($AF$3,Technique!$B$81:$B$92,Technique!$E$81:$E$92)=1),1,0)))</f>
        <v>0</v>
      </c>
      <c r="AG31" s="82">
        <f>IF(AND('ℹ️Informations clients'!$P29="oui",_xlfn.XLOOKUP($AF$3,Technique!$B$47:$B$58,Technique!$C$47:$C$58)=1),1,0)</f>
        <v>0</v>
      </c>
      <c r="AH31" s="82">
        <f>IF(AND('ℹ️Informations clients'!$P29="oui",_xlfn.XLOOKUP($AF$3,Technique!$B$47:$B$58,Technique!$C$47:$C$58)=1),1,0)</f>
        <v>0</v>
      </c>
      <c r="AI31" s="82">
        <f>IF(AND('ℹ️Informations clients'!$R29="oui",_xlfn.XLOOKUP($AF$3,Technique!$B$64:$B$75,Technique!$C$64:$C$75)=1),1,0)</f>
        <v>0</v>
      </c>
      <c r="AJ31" s="82">
        <f>IF(AND('ℹ️Informations clients'!$S29="oui",_xlfn.XLOOKUP($AF$3,Technique!$B$115:$B$126,Technique!$C$115:$C$126)=1),1,0)</f>
        <v>0</v>
      </c>
      <c r="AK31" s="82">
        <f>IF(AND('ℹ️Informations clients'!T29="oui",_xlfn.XLOOKUP($AF$3,Technique!$B$97:$B$108,Technique!$C$97:$C$108)=1),1,0)</f>
        <v>0</v>
      </c>
      <c r="AL31" s="152"/>
      <c r="AM31" s="152"/>
    </row>
    <row r="32" spans="1:39" s="99" customFormat="1" x14ac:dyDescent="0.25">
      <c r="A32" s="96"/>
      <c r="B32" s="96"/>
      <c r="C32" s="96"/>
      <c r="D32" s="134">
        <f>IF(ISBLANK('ℹ️Informations clients'!B30),0,'ℹ️Informations clients'!B30)</f>
        <v>0</v>
      </c>
      <c r="E32" s="91">
        <f>IF(ISBLANK('ℹ️Informations clients'!D30),0,'ℹ️Informations clients'!D30)</f>
        <v>0</v>
      </c>
      <c r="F32" s="91">
        <f>IF(ISBLANK('ℹ️Informations clients'!G30),0,'ℹ️Informations clients'!G30)</f>
        <v>0</v>
      </c>
      <c r="G32" s="91">
        <f>IF(ISBLANK('ℹ️Informations clients'!I30),0,'ℹ️Informations clients'!I30)</f>
        <v>0</v>
      </c>
      <c r="H32" s="133">
        <f>IF(ISBLANK('ℹ️Informations clients'!J30),0,'ℹ️Informations clients'!J30)</f>
        <v>0</v>
      </c>
      <c r="I32" s="100"/>
      <c r="J32" s="98"/>
      <c r="K32" s="70"/>
      <c r="L32" s="98"/>
      <c r="M32" s="96"/>
      <c r="N32" s="96"/>
      <c r="O32" s="200">
        <f t="shared" si="0"/>
        <v>0</v>
      </c>
      <c r="P32" s="96"/>
      <c r="Q32" s="96"/>
      <c r="R32" s="96"/>
      <c r="S32" s="96"/>
      <c r="T32" s="96"/>
      <c r="U32" s="96"/>
      <c r="V32" s="96"/>
      <c r="W32" s="155"/>
      <c r="X32" s="155"/>
      <c r="Y32" s="46"/>
      <c r="Z32" s="46"/>
      <c r="AA32" s="84"/>
      <c r="AB32" s="82">
        <f>IF('ℹ️Informations clients'!L30="oui",1,0)</f>
        <v>0</v>
      </c>
      <c r="AC32" s="82">
        <f>IF('ℹ️Informations clients'!M30="oui",1,0)</f>
        <v>0</v>
      </c>
      <c r="AD32" s="82">
        <f t="shared" si="1"/>
        <v>0</v>
      </c>
      <c r="AE32" s="83"/>
      <c r="AF32" s="82">
        <f>IF(AND('ℹ️Informations clients'!$O30=Technique!$C$79,_xlfn.XLOOKUP($AF$3,Technique!$B$81:$B$92,Technique!$C$81:$C$92)=1),1,IF(AND('ℹ️Informations clients'!$O30=Technique!$D$79,_xlfn.XLOOKUP($AF$3,Technique!$B$81:$B$92,Technique!$D$81:$D$92)=1),1,IF(AND('ℹ️Informations clients'!$O30=Technique!$E$79,_xlfn.XLOOKUP($AF$3,Technique!$B$81:$B$92,Technique!$E$81:$E$92)=1),1,0)))</f>
        <v>0</v>
      </c>
      <c r="AG32" s="82">
        <f>IF(AND('ℹ️Informations clients'!$P30="oui",_xlfn.XLOOKUP($AF$3,Technique!$B$47:$B$58,Technique!$C$47:$C$58)=1),1,0)</f>
        <v>0</v>
      </c>
      <c r="AH32" s="82">
        <f>IF(AND('ℹ️Informations clients'!$P30="oui",_xlfn.XLOOKUP($AF$3,Technique!$B$47:$B$58,Technique!$C$47:$C$58)=1),1,0)</f>
        <v>0</v>
      </c>
      <c r="AI32" s="82">
        <f>IF(AND('ℹ️Informations clients'!$R30="oui",_xlfn.XLOOKUP($AF$3,Technique!$B$64:$B$75,Technique!$C$64:$C$75)=1),1,0)</f>
        <v>0</v>
      </c>
      <c r="AJ32" s="82">
        <f>IF(AND('ℹ️Informations clients'!$S30="oui",_xlfn.XLOOKUP($AF$3,Technique!$B$115:$B$126,Technique!$C$115:$C$126)=1),1,0)</f>
        <v>0</v>
      </c>
      <c r="AK32" s="82">
        <f>IF(AND('ℹ️Informations clients'!T30="oui",_xlfn.XLOOKUP($AF$3,Technique!$B$97:$B$108,Technique!$C$97:$C$108)=1),1,0)</f>
        <v>0</v>
      </c>
      <c r="AL32" s="152"/>
      <c r="AM32" s="152"/>
    </row>
    <row r="33" spans="1:39" s="99" customFormat="1" x14ac:dyDescent="0.25">
      <c r="A33" s="96"/>
      <c r="B33" s="96"/>
      <c r="C33" s="96"/>
      <c r="D33" s="134">
        <f>IF(ISBLANK('ℹ️Informations clients'!B31),0,'ℹ️Informations clients'!B31)</f>
        <v>0</v>
      </c>
      <c r="E33" s="91">
        <f>IF(ISBLANK('ℹ️Informations clients'!D31),0,'ℹ️Informations clients'!D31)</f>
        <v>0</v>
      </c>
      <c r="F33" s="91">
        <f>IF(ISBLANK('ℹ️Informations clients'!G31),0,'ℹ️Informations clients'!G31)</f>
        <v>0</v>
      </c>
      <c r="G33" s="91">
        <f>IF(ISBLANK('ℹ️Informations clients'!I31),0,'ℹ️Informations clients'!I31)</f>
        <v>0</v>
      </c>
      <c r="H33" s="133">
        <f>IF(ISBLANK('ℹ️Informations clients'!J31),0,'ℹ️Informations clients'!J31)</f>
        <v>0</v>
      </c>
      <c r="I33" s="97"/>
      <c r="J33" s="98"/>
      <c r="K33" s="70"/>
      <c r="L33" s="98"/>
      <c r="M33" s="96"/>
      <c r="N33" s="96"/>
      <c r="O33" s="200">
        <f t="shared" si="0"/>
        <v>0</v>
      </c>
      <c r="P33" s="96"/>
      <c r="Q33" s="96"/>
      <c r="R33" s="96"/>
      <c r="S33" s="96"/>
      <c r="T33" s="96"/>
      <c r="U33" s="96"/>
      <c r="V33" s="96"/>
      <c r="W33" s="155"/>
      <c r="X33" s="155"/>
      <c r="Y33" s="46"/>
      <c r="Z33" s="46"/>
      <c r="AA33" s="84"/>
      <c r="AB33" s="82">
        <f>IF('ℹ️Informations clients'!L31="oui",1,0)</f>
        <v>0</v>
      </c>
      <c r="AC33" s="82">
        <f>IF('ℹ️Informations clients'!M31="oui",1,0)</f>
        <v>0</v>
      </c>
      <c r="AD33" s="82">
        <f t="shared" si="1"/>
        <v>0</v>
      </c>
      <c r="AE33" s="83"/>
      <c r="AF33" s="82">
        <f>IF(AND('ℹ️Informations clients'!$O31=Technique!$C$79,_xlfn.XLOOKUP($AF$3,Technique!$B$81:$B$92,Technique!$C$81:$C$92)=1),1,IF(AND('ℹ️Informations clients'!$O31=Technique!$D$79,_xlfn.XLOOKUP($AF$3,Technique!$B$81:$B$92,Technique!$D$81:$D$92)=1),1,IF(AND('ℹ️Informations clients'!$O31=Technique!$E$79,_xlfn.XLOOKUP($AF$3,Technique!$B$81:$B$92,Technique!$E$81:$E$92)=1),1,0)))</f>
        <v>0</v>
      </c>
      <c r="AG33" s="82">
        <f>IF(AND('ℹ️Informations clients'!$P31="oui",_xlfn.XLOOKUP($AF$3,Technique!$B$47:$B$58,Technique!$C$47:$C$58)=1),1,0)</f>
        <v>0</v>
      </c>
      <c r="AH33" s="82">
        <f>IF(AND('ℹ️Informations clients'!$P31="oui",_xlfn.XLOOKUP($AF$3,Technique!$B$47:$B$58,Technique!$C$47:$C$58)=1),1,0)</f>
        <v>0</v>
      </c>
      <c r="AI33" s="82">
        <f>IF(AND('ℹ️Informations clients'!$R31="oui",_xlfn.XLOOKUP($AF$3,Technique!$B$64:$B$75,Technique!$C$64:$C$75)=1),1,0)</f>
        <v>0</v>
      </c>
      <c r="AJ33" s="82">
        <f>IF(AND('ℹ️Informations clients'!$S31="oui",_xlfn.XLOOKUP($AF$3,Technique!$B$115:$B$126,Technique!$C$115:$C$126)=1),1,0)</f>
        <v>0</v>
      </c>
      <c r="AK33" s="82">
        <f>IF(AND('ℹ️Informations clients'!T31="oui",_xlfn.XLOOKUP($AF$3,Technique!$B$97:$B$108,Technique!$C$97:$C$108)=1),1,0)</f>
        <v>0</v>
      </c>
      <c r="AL33" s="152"/>
      <c r="AM33" s="152"/>
    </row>
    <row r="34" spans="1:39" s="99" customFormat="1" x14ac:dyDescent="0.25">
      <c r="A34" s="96"/>
      <c r="B34" s="96"/>
      <c r="C34" s="96"/>
      <c r="D34" s="134">
        <f>IF(ISBLANK('ℹ️Informations clients'!B32),0,'ℹ️Informations clients'!B32)</f>
        <v>0</v>
      </c>
      <c r="E34" s="91">
        <f>IF(ISBLANK('ℹ️Informations clients'!D32),0,'ℹ️Informations clients'!D32)</f>
        <v>0</v>
      </c>
      <c r="F34" s="91">
        <f>IF(ISBLANK('ℹ️Informations clients'!G32),0,'ℹ️Informations clients'!G32)</f>
        <v>0</v>
      </c>
      <c r="G34" s="91">
        <f>IF(ISBLANK('ℹ️Informations clients'!I32),0,'ℹ️Informations clients'!I32)</f>
        <v>0</v>
      </c>
      <c r="H34" s="133">
        <f>IF(ISBLANK('ℹ️Informations clients'!J32),0,'ℹ️Informations clients'!J32)</f>
        <v>0</v>
      </c>
      <c r="I34" s="100"/>
      <c r="J34" s="98"/>
      <c r="K34" s="70"/>
      <c r="L34" s="98"/>
      <c r="M34" s="96"/>
      <c r="N34" s="96"/>
      <c r="O34" s="200">
        <f t="shared" si="0"/>
        <v>0</v>
      </c>
      <c r="P34" s="96"/>
      <c r="Q34" s="96"/>
      <c r="R34" s="96"/>
      <c r="S34" s="96"/>
      <c r="T34" s="96"/>
      <c r="U34" s="96"/>
      <c r="V34" s="96"/>
      <c r="W34" s="155"/>
      <c r="X34" s="155"/>
      <c r="Y34" s="46"/>
      <c r="Z34" s="46"/>
      <c r="AA34" s="84"/>
      <c r="AB34" s="82">
        <f>IF('ℹ️Informations clients'!L32="oui",1,0)</f>
        <v>0</v>
      </c>
      <c r="AC34" s="82">
        <f>IF('ℹ️Informations clients'!M32="oui",1,0)</f>
        <v>0</v>
      </c>
      <c r="AD34" s="82">
        <f t="shared" si="1"/>
        <v>0</v>
      </c>
      <c r="AE34" s="83"/>
      <c r="AF34" s="82">
        <f>IF(AND('ℹ️Informations clients'!$O32=Technique!$C$79,_xlfn.XLOOKUP($AF$3,Technique!$B$81:$B$92,Technique!$C$81:$C$92)=1),1,IF(AND('ℹ️Informations clients'!$O32=Technique!$D$79,_xlfn.XLOOKUP($AF$3,Technique!$B$81:$B$92,Technique!$D$81:$D$92)=1),1,IF(AND('ℹ️Informations clients'!$O32=Technique!$E$79,_xlfn.XLOOKUP($AF$3,Technique!$B$81:$B$92,Technique!$E$81:$E$92)=1),1,0)))</f>
        <v>0</v>
      </c>
      <c r="AG34" s="82">
        <f>IF(AND('ℹ️Informations clients'!$P32="oui",_xlfn.XLOOKUP($AF$3,Technique!$B$47:$B$58,Technique!$C$47:$C$58)=1),1,0)</f>
        <v>0</v>
      </c>
      <c r="AH34" s="82">
        <f>IF(AND('ℹ️Informations clients'!$P32="oui",_xlfn.XLOOKUP($AF$3,Technique!$B$47:$B$58,Technique!$C$47:$C$58)=1),1,0)</f>
        <v>0</v>
      </c>
      <c r="AI34" s="82">
        <f>IF(AND('ℹ️Informations clients'!$R32="oui",_xlfn.XLOOKUP($AF$3,Technique!$B$64:$B$75,Technique!$C$64:$C$75)=1),1,0)</f>
        <v>0</v>
      </c>
      <c r="AJ34" s="82">
        <f>IF(AND('ℹ️Informations clients'!$S32="oui",_xlfn.XLOOKUP($AF$3,Technique!$B$115:$B$126,Technique!$C$115:$C$126)=1),1,0)</f>
        <v>0</v>
      </c>
      <c r="AK34" s="82">
        <f>IF(AND('ℹ️Informations clients'!T32="oui",_xlfn.XLOOKUP($AF$3,Technique!$B$97:$B$108,Technique!$C$97:$C$108)=1),1,0)</f>
        <v>0</v>
      </c>
      <c r="AL34" s="152"/>
      <c r="AM34" s="152"/>
    </row>
    <row r="35" spans="1:39" s="99" customFormat="1" x14ac:dyDescent="0.25">
      <c r="A35" s="96"/>
      <c r="B35" s="96"/>
      <c r="C35" s="96"/>
      <c r="D35" s="134">
        <f>IF(ISBLANK('ℹ️Informations clients'!B33),0,'ℹ️Informations clients'!B33)</f>
        <v>0</v>
      </c>
      <c r="E35" s="91">
        <f>IF(ISBLANK('ℹ️Informations clients'!D33),0,'ℹ️Informations clients'!D33)</f>
        <v>0</v>
      </c>
      <c r="F35" s="91">
        <f>IF(ISBLANK('ℹ️Informations clients'!G33),0,'ℹ️Informations clients'!G33)</f>
        <v>0</v>
      </c>
      <c r="G35" s="91">
        <f>IF(ISBLANK('ℹ️Informations clients'!I33),0,'ℹ️Informations clients'!I33)</f>
        <v>0</v>
      </c>
      <c r="H35" s="133">
        <f>IF(ISBLANK('ℹ️Informations clients'!J33),0,'ℹ️Informations clients'!J33)</f>
        <v>0</v>
      </c>
      <c r="I35" s="97"/>
      <c r="J35" s="98"/>
      <c r="K35" s="70"/>
      <c r="L35" s="98"/>
      <c r="M35" s="96"/>
      <c r="N35" s="96"/>
      <c r="O35" s="200">
        <f t="shared" si="0"/>
        <v>0</v>
      </c>
      <c r="P35" s="96"/>
      <c r="Q35" s="96"/>
      <c r="R35" s="96"/>
      <c r="S35" s="96"/>
      <c r="T35" s="96"/>
      <c r="U35" s="96"/>
      <c r="V35" s="96"/>
      <c r="W35" s="155"/>
      <c r="X35" s="155"/>
      <c r="Y35" s="46"/>
      <c r="Z35" s="46"/>
      <c r="AA35" s="84"/>
      <c r="AB35" s="82">
        <f>IF('ℹ️Informations clients'!L33="oui",1,0)</f>
        <v>0</v>
      </c>
      <c r="AC35" s="82">
        <f>IF('ℹ️Informations clients'!M33="oui",1,0)</f>
        <v>0</v>
      </c>
      <c r="AD35" s="82">
        <f t="shared" si="1"/>
        <v>0</v>
      </c>
      <c r="AE35" s="83"/>
      <c r="AF35" s="82">
        <f>IF(AND('ℹ️Informations clients'!$O33=Technique!$C$79,_xlfn.XLOOKUP($AF$3,Technique!$B$81:$B$92,Technique!$C$81:$C$92)=1),1,IF(AND('ℹ️Informations clients'!$O33=Technique!$D$79,_xlfn.XLOOKUP($AF$3,Technique!$B$81:$B$92,Technique!$D$81:$D$92)=1),1,IF(AND('ℹ️Informations clients'!$O33=Technique!$E$79,_xlfn.XLOOKUP($AF$3,Technique!$B$81:$B$92,Technique!$E$81:$E$92)=1),1,0)))</f>
        <v>0</v>
      </c>
      <c r="AG35" s="82">
        <f>IF(AND('ℹ️Informations clients'!$P33="oui",_xlfn.XLOOKUP($AF$3,Technique!$B$47:$B$58,Technique!$C$47:$C$58)=1),1,0)</f>
        <v>0</v>
      </c>
      <c r="AH35" s="82">
        <f>IF(AND('ℹ️Informations clients'!$P33="oui",_xlfn.XLOOKUP($AF$3,Technique!$B$47:$B$58,Technique!$C$47:$C$58)=1),1,0)</f>
        <v>0</v>
      </c>
      <c r="AI35" s="82">
        <f>IF(AND('ℹ️Informations clients'!$R33="oui",_xlfn.XLOOKUP($AF$3,Technique!$B$64:$B$75,Technique!$C$64:$C$75)=1),1,0)</f>
        <v>0</v>
      </c>
      <c r="AJ35" s="82">
        <f>IF(AND('ℹ️Informations clients'!$S33="oui",_xlfn.XLOOKUP($AF$3,Technique!$B$115:$B$126,Technique!$C$115:$C$126)=1),1,0)</f>
        <v>0</v>
      </c>
      <c r="AK35" s="82">
        <f>IF(AND('ℹ️Informations clients'!T33="oui",_xlfn.XLOOKUP($AF$3,Technique!$B$97:$B$108,Technique!$C$97:$C$108)=1),1,0)</f>
        <v>0</v>
      </c>
      <c r="AL35" s="152"/>
      <c r="AM35" s="152"/>
    </row>
    <row r="36" spans="1:39" s="99" customFormat="1" x14ac:dyDescent="0.25">
      <c r="A36" s="96"/>
      <c r="B36" s="96"/>
      <c r="C36" s="96"/>
      <c r="D36" s="134">
        <f>IF(ISBLANK('ℹ️Informations clients'!B34),0,'ℹ️Informations clients'!B34)</f>
        <v>0</v>
      </c>
      <c r="E36" s="91">
        <f>IF(ISBLANK('ℹ️Informations clients'!D34),0,'ℹ️Informations clients'!D34)</f>
        <v>0</v>
      </c>
      <c r="F36" s="91">
        <f>IF(ISBLANK('ℹ️Informations clients'!G34),0,'ℹ️Informations clients'!G34)</f>
        <v>0</v>
      </c>
      <c r="G36" s="91">
        <f>IF(ISBLANK('ℹ️Informations clients'!I34),0,'ℹ️Informations clients'!I34)</f>
        <v>0</v>
      </c>
      <c r="H36" s="133">
        <f>IF(ISBLANK('ℹ️Informations clients'!J34),0,'ℹ️Informations clients'!J34)</f>
        <v>0</v>
      </c>
      <c r="I36" s="100"/>
      <c r="J36" s="98"/>
      <c r="K36" s="70"/>
      <c r="L36" s="98"/>
      <c r="M36" s="96"/>
      <c r="N36" s="96"/>
      <c r="O36" s="200">
        <f t="shared" si="0"/>
        <v>0</v>
      </c>
      <c r="P36" s="96"/>
      <c r="Q36" s="96"/>
      <c r="R36" s="96"/>
      <c r="S36" s="96"/>
      <c r="T36" s="96"/>
      <c r="U36" s="96"/>
      <c r="V36" s="96"/>
      <c r="W36" s="155"/>
      <c r="X36" s="155"/>
      <c r="Y36" s="46"/>
      <c r="Z36" s="46"/>
      <c r="AA36" s="84"/>
      <c r="AB36" s="82">
        <f>IF('ℹ️Informations clients'!L34="oui",1,0)</f>
        <v>0</v>
      </c>
      <c r="AC36" s="82">
        <f>IF('ℹ️Informations clients'!M34="oui",1,0)</f>
        <v>0</v>
      </c>
      <c r="AD36" s="82">
        <f t="shared" si="1"/>
        <v>0</v>
      </c>
      <c r="AE36" s="83"/>
      <c r="AF36" s="82">
        <f>IF(AND('ℹ️Informations clients'!$O34=Technique!$C$79,_xlfn.XLOOKUP($AF$3,Technique!$B$81:$B$92,Technique!$C$81:$C$92)=1),1,IF(AND('ℹ️Informations clients'!$O34=Technique!$D$79,_xlfn.XLOOKUP($AF$3,Technique!$B$81:$B$92,Technique!$D$81:$D$92)=1),1,IF(AND('ℹ️Informations clients'!$O34=Technique!$E$79,_xlfn.XLOOKUP($AF$3,Technique!$B$81:$B$92,Technique!$E$81:$E$92)=1),1,0)))</f>
        <v>0</v>
      </c>
      <c r="AG36" s="82">
        <f>IF(AND('ℹ️Informations clients'!$P34="oui",_xlfn.XLOOKUP($AF$3,Technique!$B$47:$B$58,Technique!$C$47:$C$58)=1),1,0)</f>
        <v>0</v>
      </c>
      <c r="AH36" s="82">
        <f>IF(AND('ℹ️Informations clients'!$P34="oui",_xlfn.XLOOKUP($AF$3,Technique!$B$47:$B$58,Technique!$C$47:$C$58)=1),1,0)</f>
        <v>0</v>
      </c>
      <c r="AI36" s="82">
        <f>IF(AND('ℹ️Informations clients'!$R34="oui",_xlfn.XLOOKUP($AF$3,Technique!$B$64:$B$75,Technique!$C$64:$C$75)=1),1,0)</f>
        <v>0</v>
      </c>
      <c r="AJ36" s="82">
        <f>IF(AND('ℹ️Informations clients'!$S34="oui",_xlfn.XLOOKUP($AF$3,Technique!$B$115:$B$126,Technique!$C$115:$C$126)=1),1,0)</f>
        <v>0</v>
      </c>
      <c r="AK36" s="82">
        <f>IF(AND('ℹ️Informations clients'!T34="oui",_xlfn.XLOOKUP($AF$3,Technique!$B$97:$B$108,Technique!$C$97:$C$108)=1),1,0)</f>
        <v>0</v>
      </c>
      <c r="AL36" s="152"/>
      <c r="AM36" s="152"/>
    </row>
    <row r="37" spans="1:39" s="99" customFormat="1" x14ac:dyDescent="0.25">
      <c r="A37" s="96"/>
      <c r="B37" s="96"/>
      <c r="C37" s="96"/>
      <c r="D37" s="134">
        <f>IF(ISBLANK('ℹ️Informations clients'!B35),0,'ℹ️Informations clients'!B35)</f>
        <v>0</v>
      </c>
      <c r="E37" s="91">
        <f>IF(ISBLANK('ℹ️Informations clients'!D35),0,'ℹ️Informations clients'!D35)</f>
        <v>0</v>
      </c>
      <c r="F37" s="91">
        <f>IF(ISBLANK('ℹ️Informations clients'!G35),0,'ℹ️Informations clients'!G35)</f>
        <v>0</v>
      </c>
      <c r="G37" s="91">
        <f>IF(ISBLANK('ℹ️Informations clients'!I35),0,'ℹ️Informations clients'!I35)</f>
        <v>0</v>
      </c>
      <c r="H37" s="133">
        <f>IF(ISBLANK('ℹ️Informations clients'!J35),0,'ℹ️Informations clients'!J35)</f>
        <v>0</v>
      </c>
      <c r="I37" s="97"/>
      <c r="J37" s="98"/>
      <c r="K37" s="70"/>
      <c r="L37" s="98"/>
      <c r="M37" s="96"/>
      <c r="N37" s="96"/>
      <c r="O37" s="200">
        <f t="shared" si="0"/>
        <v>0</v>
      </c>
      <c r="P37" s="96"/>
      <c r="Q37" s="96"/>
      <c r="R37" s="96"/>
      <c r="S37" s="96"/>
      <c r="T37" s="96"/>
      <c r="U37" s="96"/>
      <c r="V37" s="96"/>
      <c r="W37" s="155"/>
      <c r="X37" s="155"/>
      <c r="Y37" s="46"/>
      <c r="Z37" s="46"/>
      <c r="AA37" s="84"/>
      <c r="AB37" s="82">
        <f>IF('ℹ️Informations clients'!L35="oui",1,0)</f>
        <v>0</v>
      </c>
      <c r="AC37" s="82">
        <f>IF('ℹ️Informations clients'!M35="oui",1,0)</f>
        <v>0</v>
      </c>
      <c r="AD37" s="82">
        <f t="shared" si="1"/>
        <v>0</v>
      </c>
      <c r="AE37" s="83"/>
      <c r="AF37" s="82">
        <f>IF(AND('ℹ️Informations clients'!$O35=Technique!$C$79,_xlfn.XLOOKUP($AF$3,Technique!$B$81:$B$92,Technique!$C$81:$C$92)=1),1,IF(AND('ℹ️Informations clients'!$O35=Technique!$D$79,_xlfn.XLOOKUP($AF$3,Technique!$B$81:$B$92,Technique!$D$81:$D$92)=1),1,IF(AND('ℹ️Informations clients'!$O35=Technique!$E$79,_xlfn.XLOOKUP($AF$3,Technique!$B$81:$B$92,Technique!$E$81:$E$92)=1),1,0)))</f>
        <v>0</v>
      </c>
      <c r="AG37" s="82">
        <f>IF(AND('ℹ️Informations clients'!$P35="oui",_xlfn.XLOOKUP($AF$3,Technique!$B$47:$B$58,Technique!$C$47:$C$58)=1),1,0)</f>
        <v>0</v>
      </c>
      <c r="AH37" s="82">
        <f>IF(AND('ℹ️Informations clients'!$P35="oui",_xlfn.XLOOKUP($AF$3,Technique!$B$47:$B$58,Technique!$C$47:$C$58)=1),1,0)</f>
        <v>0</v>
      </c>
      <c r="AI37" s="82">
        <f>IF(AND('ℹ️Informations clients'!$R35="oui",_xlfn.XLOOKUP($AF$3,Technique!$B$64:$B$75,Technique!$C$64:$C$75)=1),1,0)</f>
        <v>0</v>
      </c>
      <c r="AJ37" s="82">
        <f>IF(AND('ℹ️Informations clients'!$S35="oui",_xlfn.XLOOKUP($AF$3,Technique!$B$115:$B$126,Technique!$C$115:$C$126)=1),1,0)</f>
        <v>0</v>
      </c>
      <c r="AK37" s="82">
        <f>IF(AND('ℹ️Informations clients'!T35="oui",_xlfn.XLOOKUP($AF$3,Technique!$B$97:$B$108,Technique!$C$97:$C$108)=1),1,0)</f>
        <v>0</v>
      </c>
      <c r="AL37" s="152"/>
      <c r="AM37" s="152"/>
    </row>
    <row r="38" spans="1:39" s="99" customFormat="1" x14ac:dyDescent="0.25">
      <c r="A38" s="96"/>
      <c r="B38" s="96"/>
      <c r="C38" s="96"/>
      <c r="D38" s="134">
        <f>IF(ISBLANK('ℹ️Informations clients'!B36),0,'ℹ️Informations clients'!B36)</f>
        <v>0</v>
      </c>
      <c r="E38" s="91">
        <f>IF(ISBLANK('ℹ️Informations clients'!D36),0,'ℹ️Informations clients'!D36)</f>
        <v>0</v>
      </c>
      <c r="F38" s="91">
        <f>IF(ISBLANK('ℹ️Informations clients'!G36),0,'ℹ️Informations clients'!G36)</f>
        <v>0</v>
      </c>
      <c r="G38" s="91">
        <f>IF(ISBLANK('ℹ️Informations clients'!I36),0,'ℹ️Informations clients'!I36)</f>
        <v>0</v>
      </c>
      <c r="H38" s="133">
        <f>IF(ISBLANK('ℹ️Informations clients'!J36),0,'ℹ️Informations clients'!J36)</f>
        <v>0</v>
      </c>
      <c r="I38" s="100"/>
      <c r="J38" s="98"/>
      <c r="K38" s="70"/>
      <c r="L38" s="98"/>
      <c r="M38" s="96"/>
      <c r="N38" s="96"/>
      <c r="O38" s="200">
        <f t="shared" si="0"/>
        <v>0</v>
      </c>
      <c r="P38" s="96"/>
      <c r="Q38" s="96"/>
      <c r="R38" s="96"/>
      <c r="S38" s="96"/>
      <c r="T38" s="96"/>
      <c r="U38" s="96"/>
      <c r="V38" s="96"/>
      <c r="W38" s="155"/>
      <c r="X38" s="155"/>
      <c r="Y38" s="46"/>
      <c r="Z38" s="46"/>
      <c r="AA38" s="84"/>
      <c r="AB38" s="82">
        <f>IF('ℹ️Informations clients'!L36="oui",1,0)</f>
        <v>0</v>
      </c>
      <c r="AC38" s="82">
        <f>IF('ℹ️Informations clients'!M36="oui",1,0)</f>
        <v>0</v>
      </c>
      <c r="AD38" s="82">
        <f t="shared" si="1"/>
        <v>0</v>
      </c>
      <c r="AE38" s="83"/>
      <c r="AF38" s="82">
        <f>IF(AND('ℹ️Informations clients'!$O36=Technique!$C$79,_xlfn.XLOOKUP($AF$3,Technique!$B$81:$B$92,Technique!$C$81:$C$92)=1),1,IF(AND('ℹ️Informations clients'!$O36=Technique!$D$79,_xlfn.XLOOKUP($AF$3,Technique!$B$81:$B$92,Technique!$D$81:$D$92)=1),1,IF(AND('ℹ️Informations clients'!$O36=Technique!$E$79,_xlfn.XLOOKUP($AF$3,Technique!$B$81:$B$92,Technique!$E$81:$E$92)=1),1,0)))</f>
        <v>0</v>
      </c>
      <c r="AG38" s="82">
        <f>IF(AND('ℹ️Informations clients'!$P36="oui",_xlfn.XLOOKUP($AF$3,Technique!$B$47:$B$58,Technique!$C$47:$C$58)=1),1,0)</f>
        <v>0</v>
      </c>
      <c r="AH38" s="82">
        <f>IF(AND('ℹ️Informations clients'!$P36="oui",_xlfn.XLOOKUP($AF$3,Technique!$B$47:$B$58,Technique!$C$47:$C$58)=1),1,0)</f>
        <v>0</v>
      </c>
      <c r="AI38" s="82">
        <f>IF(AND('ℹ️Informations clients'!$R36="oui",_xlfn.XLOOKUP($AF$3,Technique!$B$64:$B$75,Technique!$C$64:$C$75)=1),1,0)</f>
        <v>0</v>
      </c>
      <c r="AJ38" s="82">
        <f>IF(AND('ℹ️Informations clients'!$S36="oui",_xlfn.XLOOKUP($AF$3,Technique!$B$115:$B$126,Technique!$C$115:$C$126)=1),1,0)</f>
        <v>0</v>
      </c>
      <c r="AK38" s="82">
        <f>IF(AND('ℹ️Informations clients'!T36="oui",_xlfn.XLOOKUP($AF$3,Technique!$B$97:$B$108,Technique!$C$97:$C$108)=1),1,0)</f>
        <v>0</v>
      </c>
      <c r="AL38" s="152"/>
      <c r="AM38" s="152"/>
    </row>
    <row r="39" spans="1:39" s="99" customFormat="1" x14ac:dyDescent="0.25">
      <c r="A39" s="96"/>
      <c r="B39" s="96"/>
      <c r="C39" s="96"/>
      <c r="D39" s="134">
        <f>IF(ISBLANK('ℹ️Informations clients'!B37),0,'ℹ️Informations clients'!B37)</f>
        <v>0</v>
      </c>
      <c r="E39" s="91">
        <f>IF(ISBLANK('ℹ️Informations clients'!D37),0,'ℹ️Informations clients'!D37)</f>
        <v>0</v>
      </c>
      <c r="F39" s="91">
        <f>IF(ISBLANK('ℹ️Informations clients'!G37),0,'ℹ️Informations clients'!G37)</f>
        <v>0</v>
      </c>
      <c r="G39" s="91">
        <f>IF(ISBLANK('ℹ️Informations clients'!I37),0,'ℹ️Informations clients'!I37)</f>
        <v>0</v>
      </c>
      <c r="H39" s="133">
        <f>IF(ISBLANK('ℹ️Informations clients'!J37),0,'ℹ️Informations clients'!J37)</f>
        <v>0</v>
      </c>
      <c r="I39" s="97"/>
      <c r="J39" s="98"/>
      <c r="K39" s="70"/>
      <c r="L39" s="98"/>
      <c r="M39" s="96"/>
      <c r="N39" s="96"/>
      <c r="O39" s="200">
        <f t="shared" si="0"/>
        <v>0</v>
      </c>
      <c r="P39" s="96"/>
      <c r="Q39" s="96"/>
      <c r="R39" s="96"/>
      <c r="S39" s="96"/>
      <c r="T39" s="96"/>
      <c r="U39" s="96"/>
      <c r="V39" s="96"/>
      <c r="W39" s="155"/>
      <c r="X39" s="155"/>
      <c r="Y39" s="46"/>
      <c r="Z39" s="46"/>
      <c r="AA39" s="84"/>
      <c r="AB39" s="82">
        <f>IF('ℹ️Informations clients'!L37="oui",1,0)</f>
        <v>0</v>
      </c>
      <c r="AC39" s="82">
        <f>IF('ℹ️Informations clients'!M37="oui",1,0)</f>
        <v>0</v>
      </c>
      <c r="AD39" s="82">
        <f t="shared" si="1"/>
        <v>0</v>
      </c>
      <c r="AE39" s="83"/>
      <c r="AF39" s="82">
        <f>IF(AND('ℹ️Informations clients'!$O37=Technique!$C$79,_xlfn.XLOOKUP($AF$3,Technique!$B$81:$B$92,Technique!$C$81:$C$92)=1),1,IF(AND('ℹ️Informations clients'!$O37=Technique!$D$79,_xlfn.XLOOKUP($AF$3,Technique!$B$81:$B$92,Technique!$D$81:$D$92)=1),1,IF(AND('ℹ️Informations clients'!$O37=Technique!$E$79,_xlfn.XLOOKUP($AF$3,Technique!$B$81:$B$92,Technique!$E$81:$E$92)=1),1,0)))</f>
        <v>0</v>
      </c>
      <c r="AG39" s="82">
        <f>IF(AND('ℹ️Informations clients'!$P37="oui",_xlfn.XLOOKUP($AF$3,Technique!$B$47:$B$58,Technique!$C$47:$C$58)=1),1,0)</f>
        <v>0</v>
      </c>
      <c r="AH39" s="82">
        <f>IF(AND('ℹ️Informations clients'!$P37="oui",_xlfn.XLOOKUP($AF$3,Technique!$B$47:$B$58,Technique!$C$47:$C$58)=1),1,0)</f>
        <v>0</v>
      </c>
      <c r="AI39" s="82">
        <f>IF(AND('ℹ️Informations clients'!$R37="oui",_xlfn.XLOOKUP($AF$3,Technique!$B$64:$B$75,Technique!$C$64:$C$75)=1),1,0)</f>
        <v>0</v>
      </c>
      <c r="AJ39" s="82">
        <f>IF(AND('ℹ️Informations clients'!$S37="oui",_xlfn.XLOOKUP($AF$3,Technique!$B$115:$B$126,Technique!$C$115:$C$126)=1),1,0)</f>
        <v>0</v>
      </c>
      <c r="AK39" s="82">
        <f>IF(AND('ℹ️Informations clients'!T37="oui",_xlfn.XLOOKUP($AF$3,Technique!$B$97:$B$108,Technique!$C$97:$C$108)=1),1,0)</f>
        <v>0</v>
      </c>
      <c r="AL39" s="152"/>
      <c r="AM39" s="152"/>
    </row>
    <row r="40" spans="1:39" s="99" customFormat="1" x14ac:dyDescent="0.25">
      <c r="A40" s="96"/>
      <c r="B40" s="96"/>
      <c r="C40" s="96"/>
      <c r="D40" s="134">
        <f>IF(ISBLANK('ℹ️Informations clients'!B38),0,'ℹ️Informations clients'!B38)</f>
        <v>0</v>
      </c>
      <c r="E40" s="91">
        <f>IF(ISBLANK('ℹ️Informations clients'!D38),0,'ℹ️Informations clients'!D38)</f>
        <v>0</v>
      </c>
      <c r="F40" s="91">
        <f>IF(ISBLANK('ℹ️Informations clients'!G38),0,'ℹ️Informations clients'!G38)</f>
        <v>0</v>
      </c>
      <c r="G40" s="91">
        <f>IF(ISBLANK('ℹ️Informations clients'!I38),0,'ℹ️Informations clients'!I38)</f>
        <v>0</v>
      </c>
      <c r="H40" s="133">
        <f>IF(ISBLANK('ℹ️Informations clients'!J38),0,'ℹ️Informations clients'!J38)</f>
        <v>0</v>
      </c>
      <c r="I40" s="100"/>
      <c r="J40" s="98"/>
      <c r="K40" s="70"/>
      <c r="L40" s="98"/>
      <c r="M40" s="96"/>
      <c r="N40" s="96"/>
      <c r="O40" s="200">
        <f t="shared" si="0"/>
        <v>0</v>
      </c>
      <c r="P40" s="96"/>
      <c r="Q40" s="96"/>
      <c r="R40" s="96"/>
      <c r="S40" s="96"/>
      <c r="T40" s="96"/>
      <c r="U40" s="96"/>
      <c r="V40" s="96"/>
      <c r="W40" s="155"/>
      <c r="X40" s="155"/>
      <c r="Y40" s="46"/>
      <c r="Z40" s="46"/>
      <c r="AA40" s="84"/>
      <c r="AB40" s="82">
        <f>IF('ℹ️Informations clients'!L38="oui",1,0)</f>
        <v>0</v>
      </c>
      <c r="AC40" s="82">
        <f>IF('ℹ️Informations clients'!M38="oui",1,0)</f>
        <v>0</v>
      </c>
      <c r="AD40" s="82">
        <f t="shared" si="1"/>
        <v>0</v>
      </c>
      <c r="AE40" s="83"/>
      <c r="AF40" s="82">
        <f>IF(AND('ℹ️Informations clients'!$O38=Technique!$C$79,_xlfn.XLOOKUP($AF$3,Technique!$B$81:$B$92,Technique!$C$81:$C$92)=1),1,IF(AND('ℹ️Informations clients'!$O38=Technique!$D$79,_xlfn.XLOOKUP($AF$3,Technique!$B$81:$B$92,Technique!$D$81:$D$92)=1),1,IF(AND('ℹ️Informations clients'!$O38=Technique!$E$79,_xlfn.XLOOKUP($AF$3,Technique!$B$81:$B$92,Technique!$E$81:$E$92)=1),1,0)))</f>
        <v>0</v>
      </c>
      <c r="AG40" s="82">
        <f>IF(AND('ℹ️Informations clients'!$P38="oui",_xlfn.XLOOKUP($AF$3,Technique!$B$47:$B$58,Technique!$C$47:$C$58)=1),1,0)</f>
        <v>0</v>
      </c>
      <c r="AH40" s="82">
        <f>IF(AND('ℹ️Informations clients'!$P38="oui",_xlfn.XLOOKUP($AF$3,Technique!$B$47:$B$58,Technique!$C$47:$C$58)=1),1,0)</f>
        <v>0</v>
      </c>
      <c r="AI40" s="82">
        <f>IF(AND('ℹ️Informations clients'!$R38="oui",_xlfn.XLOOKUP($AF$3,Technique!$B$64:$B$75,Technique!$C$64:$C$75)=1),1,0)</f>
        <v>0</v>
      </c>
      <c r="AJ40" s="82">
        <f>IF(AND('ℹ️Informations clients'!$S38="oui",_xlfn.XLOOKUP($AF$3,Technique!$B$115:$B$126,Technique!$C$115:$C$126)=1),1,0)</f>
        <v>0</v>
      </c>
      <c r="AK40" s="82">
        <f>IF(AND('ℹ️Informations clients'!T38="oui",_xlfn.XLOOKUP($AF$3,Technique!$B$97:$B$108,Technique!$C$97:$C$108)=1),1,0)</f>
        <v>0</v>
      </c>
      <c r="AL40" s="152"/>
      <c r="AM40" s="152"/>
    </row>
    <row r="41" spans="1:39" s="99" customFormat="1" x14ac:dyDescent="0.25">
      <c r="A41" s="96"/>
      <c r="B41" s="96"/>
      <c r="C41" s="96"/>
      <c r="D41" s="134">
        <f>IF(ISBLANK('ℹ️Informations clients'!B39),0,'ℹ️Informations clients'!B39)</f>
        <v>0</v>
      </c>
      <c r="E41" s="91">
        <f>IF(ISBLANK('ℹ️Informations clients'!D39),0,'ℹ️Informations clients'!D39)</f>
        <v>0</v>
      </c>
      <c r="F41" s="91">
        <f>IF(ISBLANK('ℹ️Informations clients'!G39),0,'ℹ️Informations clients'!G39)</f>
        <v>0</v>
      </c>
      <c r="G41" s="91">
        <f>IF(ISBLANK('ℹ️Informations clients'!I39),0,'ℹ️Informations clients'!I39)</f>
        <v>0</v>
      </c>
      <c r="H41" s="133">
        <f>IF(ISBLANK('ℹ️Informations clients'!J39),0,'ℹ️Informations clients'!J39)</f>
        <v>0</v>
      </c>
      <c r="I41" s="97"/>
      <c r="J41" s="98"/>
      <c r="K41" s="70"/>
      <c r="L41" s="98"/>
      <c r="M41" s="96"/>
      <c r="N41" s="96"/>
      <c r="O41" s="200">
        <f t="shared" si="0"/>
        <v>0</v>
      </c>
      <c r="P41" s="96"/>
      <c r="Q41" s="96"/>
      <c r="R41" s="96"/>
      <c r="S41" s="96"/>
      <c r="T41" s="96"/>
      <c r="U41" s="96"/>
      <c r="V41" s="96"/>
      <c r="W41" s="155"/>
      <c r="X41" s="155"/>
      <c r="Y41" s="46"/>
      <c r="Z41" s="46"/>
      <c r="AA41" s="85"/>
      <c r="AB41" s="82">
        <f>IF('ℹ️Informations clients'!L39="oui",1,0)</f>
        <v>0</v>
      </c>
      <c r="AC41" s="82">
        <f>IF('ℹ️Informations clients'!M39="oui",1,0)</f>
        <v>0</v>
      </c>
      <c r="AD41" s="82">
        <f t="shared" si="1"/>
        <v>0</v>
      </c>
      <c r="AE41" s="83"/>
      <c r="AF41" s="82">
        <f>IF(AND('ℹ️Informations clients'!$O39=Technique!$C$79,_xlfn.XLOOKUP($AF$3,Technique!$B$81:$B$92,Technique!$C$81:$C$92)=1),1,IF(AND('ℹ️Informations clients'!$O39=Technique!$D$79,_xlfn.XLOOKUP($AF$3,Technique!$B$81:$B$92,Technique!$D$81:$D$92)=1),1,IF(AND('ℹ️Informations clients'!$O39=Technique!$E$79,_xlfn.XLOOKUP($AF$3,Technique!$B$81:$B$92,Technique!$E$81:$E$92)=1),1,0)))</f>
        <v>0</v>
      </c>
      <c r="AG41" s="82">
        <f>IF(AND('ℹ️Informations clients'!$P39="oui",_xlfn.XLOOKUP($AF$3,Technique!$B$47:$B$58,Technique!$C$47:$C$58)=1),1,0)</f>
        <v>0</v>
      </c>
      <c r="AH41" s="82">
        <f>IF(AND('ℹ️Informations clients'!$P39="oui",_xlfn.XLOOKUP($AF$3,Technique!$B$47:$B$58,Technique!$C$47:$C$58)=1),1,0)</f>
        <v>0</v>
      </c>
      <c r="AI41" s="82">
        <f>IF(AND('ℹ️Informations clients'!$R39="oui",_xlfn.XLOOKUP($AF$3,Technique!$B$64:$B$75,Technique!$C$64:$C$75)=1),1,0)</f>
        <v>0</v>
      </c>
      <c r="AJ41" s="82">
        <f>IF(AND('ℹ️Informations clients'!$S39="oui",_xlfn.XLOOKUP($AF$3,Technique!$B$115:$B$126,Technique!$C$115:$C$126)=1),1,0)</f>
        <v>0</v>
      </c>
      <c r="AK41" s="82">
        <f>IF(AND('ℹ️Informations clients'!T39="oui",_xlfn.XLOOKUP($AF$3,Technique!$B$97:$B$108,Technique!$C$97:$C$108)=1),1,0)</f>
        <v>0</v>
      </c>
      <c r="AL41" s="152"/>
      <c r="AM41" s="152"/>
    </row>
    <row r="42" spans="1:39" s="104" customFormat="1" x14ac:dyDescent="0.25">
      <c r="A42" s="96"/>
      <c r="B42" s="96"/>
      <c r="C42" s="96"/>
      <c r="D42" s="134">
        <f>IF(ISBLANK('ℹ️Informations clients'!B40),0,'ℹ️Informations clients'!B40)</f>
        <v>0</v>
      </c>
      <c r="E42" s="91">
        <f>IF(ISBLANK('ℹ️Informations clients'!D40),0,'ℹ️Informations clients'!D40)</f>
        <v>0</v>
      </c>
      <c r="F42" s="91">
        <f>IF(ISBLANK('ℹ️Informations clients'!G40),0,'ℹ️Informations clients'!G40)</f>
        <v>0</v>
      </c>
      <c r="G42" s="91">
        <f>IF(ISBLANK('ℹ️Informations clients'!I40),0,'ℹ️Informations clients'!I40)</f>
        <v>0</v>
      </c>
      <c r="H42" s="133">
        <f>IF(ISBLANK('ℹ️Informations clients'!J40),0,'ℹ️Informations clients'!J40)</f>
        <v>0</v>
      </c>
      <c r="I42" s="97"/>
      <c r="J42" s="98"/>
      <c r="K42" s="98"/>
      <c r="L42" s="98"/>
      <c r="M42" s="96"/>
      <c r="N42" s="96"/>
      <c r="O42" s="200">
        <f t="shared" si="0"/>
        <v>0</v>
      </c>
      <c r="P42" s="96"/>
      <c r="Q42" s="96"/>
      <c r="R42" s="96"/>
      <c r="S42" s="96"/>
      <c r="T42" s="96"/>
      <c r="U42" s="96"/>
      <c r="V42" s="96"/>
      <c r="W42" s="155"/>
      <c r="X42" s="155"/>
      <c r="Y42" s="46"/>
      <c r="Z42" s="46"/>
      <c r="AA42" s="101"/>
      <c r="AB42" s="102">
        <f>IF('ℹ️Informations clients'!L40="oui",1,0)</f>
        <v>0</v>
      </c>
      <c r="AC42" s="86">
        <f>IF('ℹ️Informations clients'!M40="oui",1,0)</f>
        <v>0</v>
      </c>
      <c r="AD42" s="102">
        <f t="shared" si="1"/>
        <v>0</v>
      </c>
      <c r="AE42" s="103"/>
      <c r="AF42" s="82">
        <f>IF(AND('ℹ️Informations clients'!$O40=Technique!$C$79,_xlfn.XLOOKUP($AF$3,Technique!$B$81:$B$92,Technique!$C$81:$C$92)=1),1,IF(AND('ℹ️Informations clients'!$O40=Technique!$D$79,_xlfn.XLOOKUP($AF$3,Technique!$B$81:$B$92,Technique!$D$81:$D$92)=1),1,IF(AND('ℹ️Informations clients'!$O40=Technique!$E$79,_xlfn.XLOOKUP($AF$3,Technique!$B$81:$B$92,Technique!$E$81:$E$92)=1),1,0)))</f>
        <v>0</v>
      </c>
      <c r="AG42" s="102">
        <f>IF(AND('ℹ️Informations clients'!$P40="oui",_xlfn.XLOOKUP($AF$3,Technique!$B$47:$B$58,Technique!$C$47:$C$58)=1),1,0)</f>
        <v>0</v>
      </c>
      <c r="AH42" s="86">
        <f>IF(AND('ℹ️Informations clients'!$P40="oui",_xlfn.XLOOKUP($AF$3,Technique!$B$47:$B$58,Technique!$C$47:$C$58)=1),1,0)</f>
        <v>0</v>
      </c>
      <c r="AI42" s="86">
        <f>IF(AND('ℹ️Informations clients'!$R40="oui",_xlfn.XLOOKUP($AF$3,Technique!$B$64:$B$75,Technique!$C$64:$C$75)=1),1,0)</f>
        <v>0</v>
      </c>
      <c r="AJ42" s="86">
        <f>IF(AND('ℹ️Informations clients'!$S40="oui",_xlfn.XLOOKUP($AF$3,Technique!$B$115:$B$126,Technique!$C$115:$C$126)=1),1,0)</f>
        <v>0</v>
      </c>
      <c r="AK42" s="86">
        <f>IF(AND('ℹ️Informations clients'!T40="oui",_xlfn.XLOOKUP($AF$3,Technique!$B$97:$B$108,Technique!$C$97:$C$108)=1),1,0)</f>
        <v>0</v>
      </c>
      <c r="AL42" s="152"/>
      <c r="AM42" s="152"/>
    </row>
    <row r="43" spans="1:39" x14ac:dyDescent="0.25">
      <c r="D43" s="92" t="str">
        <f>IF(ISBLANK('ℹ️Informations clients'!B40),"",'ℹ️Informations clients'!B40)</f>
        <v/>
      </c>
      <c r="E43" s="93" t="str">
        <f>IF(ISBLANK('ℹ️Informations clients'!D40),"",'ℹ️Informations clients'!D40)</f>
        <v/>
      </c>
      <c r="F43" s="93" t="str">
        <f>IF(ISBLANK('ℹ️Informations clients'!G40),"",'ℹ️Informations clients'!G40)</f>
        <v/>
      </c>
      <c r="G43" s="93"/>
      <c r="H43" s="90" t="str">
        <f>IF(ISBLANK('ℹ️Informations clients'!J40),"",'ℹ️Informations clients'!J40)</f>
        <v/>
      </c>
      <c r="I43" s="90"/>
      <c r="J43" s="92"/>
      <c r="K43" s="183"/>
      <c r="L43" s="92"/>
      <c r="M43" s="94"/>
      <c r="N43" s="94"/>
      <c r="O43" s="95"/>
      <c r="P43" s="94"/>
      <c r="Q43"/>
      <c r="U43" s="94"/>
      <c r="V43" s="94"/>
      <c r="W43" s="95"/>
      <c r="X43" s="95"/>
      <c r="Y43" s="56"/>
      <c r="Z43" s="56"/>
      <c r="AA43"/>
      <c r="AB43" s="94"/>
      <c r="AC43" s="92"/>
      <c r="AD43" s="92"/>
      <c r="AE43" s="92"/>
      <c r="AF43" s="94"/>
      <c r="AG43" s="94"/>
    </row>
    <row r="44" spans="1:39" x14ac:dyDescent="0.25">
      <c r="K44" s="87"/>
    </row>
    <row r="45" spans="1:39" x14ac:dyDescent="0.25">
      <c r="K45" s="87"/>
    </row>
    <row r="46" spans="1:39" x14ac:dyDescent="0.25">
      <c r="K46" s="87"/>
    </row>
    <row r="47" spans="1:39" x14ac:dyDescent="0.25">
      <c r="K47" s="87"/>
    </row>
  </sheetData>
  <sheetProtection sheet="1" objects="1" scenarios="1"/>
  <mergeCells count="6">
    <mergeCell ref="AB8:AM9"/>
    <mergeCell ref="C9:J9"/>
    <mergeCell ref="E2:H2"/>
    <mergeCell ref="D10:H10"/>
    <mergeCell ref="M10:O10"/>
    <mergeCell ref="Q10:X10"/>
  </mergeCells>
  <phoneticPr fontId="17" type="noConversion"/>
  <conditionalFormatting sqref="D13:H100">
    <cfRule type="expression" dxfId="167" priority="11">
      <formula>$D13&gt;0</formula>
    </cfRule>
  </conditionalFormatting>
  <conditionalFormatting sqref="D13:O100 Q13:X100">
    <cfRule type="expression" dxfId="166" priority="13">
      <formula>D13=0</formula>
    </cfRule>
  </conditionalFormatting>
  <conditionalFormatting sqref="M13:M42">
    <cfRule type="notContainsBlanks" dxfId="165" priority="7">
      <formula>LEN(TRIM(M13))&gt;0</formula>
    </cfRule>
  </conditionalFormatting>
  <conditionalFormatting sqref="M13:O42">
    <cfRule type="expression" dxfId="164" priority="4">
      <formula>AND(ISBLANK(M13),AB13=1)</formula>
    </cfRule>
  </conditionalFormatting>
  <conditionalFormatting sqref="M13:O100 Q13:X100">
    <cfRule type="expression" dxfId="163" priority="12">
      <formula>$D13&gt;0</formula>
    </cfRule>
  </conditionalFormatting>
  <conditionalFormatting sqref="M13:X42">
    <cfRule type="cellIs" dxfId="162" priority="1" operator="equal">
      <formula>"NA"</formula>
    </cfRule>
  </conditionalFormatting>
  <conditionalFormatting sqref="N13:O42">
    <cfRule type="expression" dxfId="161" priority="2">
      <formula>$N13&gt;0</formula>
    </cfRule>
  </conditionalFormatting>
  <conditionalFormatting sqref="O13:O100">
    <cfRule type="expression" dxfId="160" priority="5">
      <formula>O13&gt;0</formula>
    </cfRule>
    <cfRule type="expression" dxfId="159" priority="10">
      <formula>O13=0</formula>
    </cfRule>
  </conditionalFormatting>
  <conditionalFormatting sqref="O14:O42">
    <cfRule type="expression" dxfId="158" priority="39">
      <formula>AND($O14&lt;=$AF$7+15, $O14&gt;=$AF$7)</formula>
    </cfRule>
  </conditionalFormatting>
  <conditionalFormatting sqref="Q13:T42">
    <cfRule type="notContainsBlanks" dxfId="157" priority="8">
      <formula>LEN(TRIM(Q13))&gt;0</formula>
    </cfRule>
  </conditionalFormatting>
  <conditionalFormatting sqref="Q13:Y42">
    <cfRule type="expression" dxfId="156" priority="3">
      <formula>AND(ISBLANK(Q13),AF13=1)</formula>
    </cfRule>
  </conditionalFormatting>
  <conditionalFormatting sqref="U13:X42">
    <cfRule type="expression" dxfId="155" priority="27">
      <formula>AND(ISBLANK(U13),AJ13=1)</formula>
    </cfRule>
    <cfRule type="notContainsBlanks" dxfId="154" priority="28">
      <formula>LEN(TRIM(U13))&gt;0</formula>
    </cfRule>
  </conditionalFormatting>
  <dataValidations count="6">
    <dataValidation type="list" allowBlank="1" showInputMessage="1" showErrorMessage="1" sqref="AB10:AM10 Q12:X12" xr:uid="{E5A9A6D6-803F-41C1-88E2-28E7621DD112}">
      <formula1>Liste_declarations</formula1>
    </dataValidation>
    <dataValidation type="custom" allowBlank="1" showInputMessage="1" showErrorMessage="1" error="Vous n'avez rien à produire._x000a_Cliquez sur &quot;Annuler&quot;" sqref="AF43" xr:uid="{4E6F843A-7276-4DEA-9227-87C804912269}">
      <formula1>AI43=1</formula1>
    </dataValidation>
    <dataValidation type="custom" allowBlank="1" showInputMessage="1" showErrorMessage="1" error="Vous n'avez rien à produire._x000a_Cliquez sur &quot;Annuler&quot;" sqref="U43:Z43 AB43 AG43 N43:P43" xr:uid="{BB0DF6DD-FFB8-4121-81D6-656AE79E3E63}">
      <formula1>#REF!=1</formula1>
    </dataValidation>
    <dataValidation allowBlank="1" showInputMessage="1" showErrorMessage="1" prompt="ATTENTION ! _x000a_Ne jamais supprimer le contenu de cette cellule" sqref="AF3:AF6" xr:uid="{58C7CB78-3401-4FFB-BB25-E5DB253B61E5}"/>
    <dataValidation allowBlank="1" showInputMessage="1" showErrorMessage="1" error="Vous n'avez rien à produire._x000a_Cliquez sur &quot;Annuler&quot;" sqref="AG14:AK42 AF13:AK13 AF15:AF42 AL13:AM42 AB13:AE42" xr:uid="{073EA013-D998-4E07-89B4-AE9D02D50C8C}"/>
    <dataValidation type="custom" allowBlank="1" showInputMessage="1" showErrorMessage="1" error="Vous n'avez rien à produire._x000a_Cliquez sur &quot;Annuler&quot;" sqref="M43" xr:uid="{E70429B1-F74A-4200-95E8-56E844620781}">
      <formula1>AF43=1</formula1>
    </dataValidation>
  </dataValidations>
  <hyperlinks>
    <hyperlink ref="D5" location="'ℹ️Informations clients'!A1" tooltip="Informations clients" display="'ℹ️Informations clients'!A1" xr:uid="{5316366F-2F44-43A9-B8EC-9F20DB7BB3D4}"/>
  </hyperlinks>
  <printOptions horizontalCentered="1"/>
  <pageMargins left="0.15748031496062992" right="0.15748031496062992" top="0.86614173228346458" bottom="0.43307086614173229" header="0.15748031496062992" footer="0.15748031496062992"/>
  <pageSetup paperSize="8" scale="26" fitToHeight="0" orientation="landscape" r:id="rId1"/>
  <headerFooter>
    <oddHeader>&amp;C&amp;"-,Gras"&amp;9&amp;K000000&amp;F
- &amp;A -</oddHeader>
    <oddFooter>&amp;C&amp;"+,Normal"&amp;9- &amp;P / &amp;N -&amp;R&amp;9&amp;D
&amp;T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B622986AF8EE4DAF65B8BF0D104881" ma:contentTypeVersion="16" ma:contentTypeDescription="Crée un document." ma:contentTypeScope="" ma:versionID="cbfada341bcb45c6e9684645bbf12343">
  <xsd:schema xmlns:xsd="http://www.w3.org/2001/XMLSchema" xmlns:xs="http://www.w3.org/2001/XMLSchema" xmlns:p="http://schemas.microsoft.com/office/2006/metadata/properties" xmlns:ns2="ff4d1787-d0c5-46c0-8692-83fdae131605" xmlns:ns3="ab1995a4-a3f2-43e0-a466-b483892d0e21" targetNamespace="http://schemas.microsoft.com/office/2006/metadata/properties" ma:root="true" ma:fieldsID="4bf59031bf301fde9d7753c9f90d0b47" ns2:_="" ns3:_="">
    <xsd:import namespace="ff4d1787-d0c5-46c0-8692-83fdae131605"/>
    <xsd:import namespace="ab1995a4-a3f2-43e0-a466-b483892d0e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d1787-d0c5-46c0-8692-83fdae131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e7bcdf35-793e-4e2d-9cb9-d16e06d696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995a4-a3f2-43e0-a466-b483892d0e2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ab04c03-e960-457c-a18c-8f1339e6ee5a}" ma:internalName="TaxCatchAll" ma:showField="CatchAllData" ma:web="ab1995a4-a3f2-43e0-a466-b483892d0e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1995a4-a3f2-43e0-a466-b483892d0e21" xsi:nil="true"/>
    <lcf76f155ced4ddcb4097134ff3c332f xmlns="ff4d1787-d0c5-46c0-8692-83fdae131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DF5993-C11B-4E32-8717-BB5373FD03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6F7A78-752D-42F3-868D-324B8E996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d1787-d0c5-46c0-8692-83fdae131605"/>
    <ds:schemaRef ds:uri="ab1995a4-a3f2-43e0-a466-b483892d0e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6BA1C9-49C4-4AFA-B71F-8AA153BD18E7}">
  <ds:schemaRefs>
    <ds:schemaRef ds:uri="http://schemas.microsoft.com/office/2006/metadata/properties"/>
    <ds:schemaRef ds:uri="http://schemas.microsoft.com/office/infopath/2007/PartnerControls"/>
    <ds:schemaRef ds:uri="ab1995a4-a3f2-43e0-a466-b483892d0e21"/>
    <ds:schemaRef ds:uri="ff4d1787-d0c5-46c0-8692-83fdae1316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11</vt:i4>
      </vt:variant>
    </vt:vector>
  </HeadingPairs>
  <TitlesOfParts>
    <vt:vector size="32" baseType="lpstr">
      <vt:lpstr>Accueil-Mode d'emploi</vt:lpstr>
      <vt:lpstr> </vt:lpstr>
      <vt:lpstr>⚙️Paramètres cabinet</vt:lpstr>
      <vt:lpstr>   </vt:lpstr>
      <vt:lpstr>ℹ️Informations clients</vt:lpstr>
      <vt:lpstr>  </vt:lpstr>
      <vt:lpstr>📅Echéances </vt:lpstr>
      <vt:lpstr>👉</vt:lpstr>
      <vt:lpstr>JANVIER</vt:lpstr>
      <vt:lpstr>FEVRIER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  <vt:lpstr>Technique</vt:lpstr>
      <vt:lpstr>annee</vt:lpstr>
      <vt:lpstr>Collaborateurs</vt:lpstr>
      <vt:lpstr>Effectif</vt:lpstr>
      <vt:lpstr>Formes_juridiques</vt:lpstr>
      <vt:lpstr>Liste_declarations</vt:lpstr>
      <vt:lpstr>regime_declarations_sociales</vt:lpstr>
      <vt:lpstr>responsables</vt:lpstr>
      <vt:lpstr>Taxe_sur_salaires</vt:lpstr>
      <vt:lpstr>Tranches_salariés</vt:lpstr>
      <vt:lpstr>'⚙️Paramètres cabinet'!Zone_d_impression</vt:lpstr>
      <vt:lpstr>'Accueil-Mode d''emploi'!Zone_d_impression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 Bocci</cp:lastModifiedBy>
  <cp:lastPrinted>2012-07-10T13:08:32Z</cp:lastPrinted>
  <dcterms:created xsi:type="dcterms:W3CDTF">2009-12-10T17:20:06Z</dcterms:created>
  <dcterms:modified xsi:type="dcterms:W3CDTF">2025-09-08T05:51:29Z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0x0101006BB622986AF8EE4DAF65B8BF0D104881</vt:lpwstr>
  </property>
  <property fmtid="{D5CDD505-2E9C-101B-9397-08002B2CF9AE}" pid="3" name="MediaServiceImageTags">
    <vt:lpwstr/>
  </property>
</Properties>
</file>