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pluriel.sharepoint.com/sites/EchangesClientsbready/Documents partages/MAJ Cap Performance/Les outils pour les missions EC/new/validés FB/"/>
    </mc:Choice>
  </mc:AlternateContent>
  <xr:revisionPtr revIDLastSave="136" documentId="8_{6E5FAB92-B075-4840-BAB9-4FB7BA8D6CFC}" xr6:coauthVersionLast="47" xr6:coauthVersionMax="47" xr10:uidLastSave="{F4751A83-EC28-401A-BD4B-07223F8A8CD9}"/>
  <bookViews>
    <workbookView xWindow="-120" yWindow="-120" windowWidth="29040" windowHeight="15720" activeTab="2" xr2:uid="{00000000-000D-0000-FFFF-FFFF00000000}"/>
  </bookViews>
  <sheets>
    <sheet name="Accueil-Mode d'emploi" sheetId="9" r:id="rId1"/>
    <sheet name="Paramétrages cabinet" sheetId="5" r:id="rId2"/>
    <sheet name="Répartition des tâches + budget" sheetId="4" r:id="rId3"/>
  </sheets>
  <externalReferences>
    <externalReference r:id="rId4"/>
  </externalReferences>
  <definedNames>
    <definedName name="collaborateurs">[1]Paramètres!$B$14:$B$27</definedName>
    <definedName name="Effectif">[1]Technique!$H$45:$H$48</definedName>
    <definedName name="formes">[1]Paramètres!$A$33:$A$40</definedName>
    <definedName name="_xlnm.Print_Titles" localSheetId="2">'Répartition des tâches + budget'!$B:$D,'Répartition des tâches + budget'!$2:$9</definedName>
    <definedName name="intervenants">'Paramétrages cabinet'!$D$8:$D$12</definedName>
    <definedName name="liste">'Paramétrages cabinet'!$J$7:$J$13</definedName>
    <definedName name="regime_tva">[1]Technique!$A$4:$A$6</definedName>
    <definedName name="responsables">[1]Paramètres!$A$14:$A$27</definedName>
    <definedName name="Taxe_sur_salaires">[1]Technique!$A$79:$A$81</definedName>
    <definedName name="_xlnm.Print_Area" localSheetId="0">'Accueil-Mode d''emploi'!$B$1:$J$39</definedName>
    <definedName name="_xlnm.Print_Area" localSheetId="1">'Paramétrages cabinet'!$A$1:$P$27</definedName>
    <definedName name="_xlnm.Print_Area" localSheetId="2">'Répartition des tâches + budget'!$B$2:$P$154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4" l="1"/>
  <c r="O67" i="4" s="1"/>
  <c r="N66" i="4"/>
  <c r="O66" i="4" s="1"/>
  <c r="N65" i="4"/>
  <c r="O65" i="4" s="1"/>
  <c r="N64" i="4"/>
  <c r="O64" i="4" s="1"/>
  <c r="N62" i="4"/>
  <c r="O62" i="4" s="1"/>
  <c r="N61" i="4"/>
  <c r="O61" i="4" s="1"/>
  <c r="N59" i="4"/>
  <c r="O59" i="4" s="1"/>
  <c r="N58" i="4"/>
  <c r="O58" i="4" s="1"/>
  <c r="N57" i="4"/>
  <c r="O57" i="4" s="1"/>
  <c r="N55" i="4"/>
  <c r="O55" i="4" s="1"/>
  <c r="N54" i="4"/>
  <c r="O54" i="4" s="1"/>
  <c r="N53" i="4"/>
  <c r="O53" i="4" s="1"/>
  <c r="N52" i="4"/>
  <c r="O52" i="4" s="1"/>
  <c r="N50" i="4"/>
  <c r="O50" i="4" s="1"/>
  <c r="N49" i="4"/>
  <c r="O49" i="4" s="1"/>
  <c r="N48" i="4"/>
  <c r="O48" i="4" s="1"/>
  <c r="N47" i="4"/>
  <c r="O47" i="4" s="1"/>
  <c r="N45" i="4"/>
  <c r="O45" i="4" s="1"/>
  <c r="N44" i="4"/>
  <c r="O44" i="4" s="1"/>
  <c r="N43" i="4"/>
  <c r="O43" i="4" s="1"/>
  <c r="N42" i="4"/>
  <c r="O42" i="4" s="1"/>
  <c r="N41" i="4"/>
  <c r="O41" i="4" s="1"/>
  <c r="N148" i="4"/>
  <c r="N147" i="4"/>
  <c r="N146" i="4"/>
  <c r="N145" i="4"/>
  <c r="N143" i="4"/>
  <c r="O143" i="4" s="1"/>
  <c r="N142" i="4"/>
  <c r="O142" i="4" s="1"/>
  <c r="N141" i="4"/>
  <c r="O141" i="4" s="1"/>
  <c r="N140" i="4"/>
  <c r="O140" i="4" s="1"/>
  <c r="N139" i="4"/>
  <c r="O139" i="4" s="1"/>
  <c r="N138" i="4"/>
  <c r="O138" i="4" s="1"/>
  <c r="N137" i="4"/>
  <c r="N136" i="4"/>
  <c r="N135" i="4"/>
  <c r="N133"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3" i="4"/>
  <c r="N102" i="4"/>
  <c r="N101" i="4"/>
  <c r="N100" i="4"/>
  <c r="N99" i="4"/>
  <c r="N98" i="4"/>
  <c r="N96" i="4"/>
  <c r="N94" i="4"/>
  <c r="N93" i="4"/>
  <c r="N92" i="4"/>
  <c r="N91" i="4"/>
  <c r="N90" i="4"/>
  <c r="N89" i="4"/>
  <c r="N88" i="4"/>
  <c r="N87" i="4"/>
  <c r="N86" i="4"/>
  <c r="N85" i="4"/>
  <c r="N84" i="4"/>
  <c r="N83" i="4"/>
  <c r="N82" i="4"/>
  <c r="N81" i="4"/>
  <c r="N80" i="4"/>
  <c r="N79" i="4"/>
  <c r="N78" i="4"/>
  <c r="N77" i="4"/>
  <c r="N76" i="4"/>
  <c r="N75" i="4"/>
  <c r="N74" i="4"/>
  <c r="N72" i="4"/>
  <c r="N70" i="4"/>
  <c r="N69" i="4"/>
  <c r="N68" i="4"/>
  <c r="N63" i="4"/>
  <c r="N60" i="4"/>
  <c r="N56" i="4"/>
  <c r="N51" i="4"/>
  <c r="N46" i="4"/>
  <c r="N40" i="4"/>
  <c r="N39" i="4"/>
  <c r="N37" i="4"/>
  <c r="N35" i="4"/>
  <c r="N34" i="4"/>
  <c r="N32" i="4"/>
  <c r="N31" i="4"/>
  <c r="N30" i="4"/>
  <c r="N28" i="4"/>
  <c r="N27" i="4"/>
  <c r="N26" i="4"/>
  <c r="N25" i="4"/>
  <c r="N24" i="4"/>
  <c r="N23" i="4"/>
  <c r="N22" i="4"/>
  <c r="N21" i="4"/>
  <c r="N20" i="4"/>
  <c r="N19" i="4"/>
  <c r="N18" i="4"/>
  <c r="N17" i="4"/>
  <c r="N16" i="4"/>
  <c r="N14" i="4"/>
  <c r="N13" i="4"/>
  <c r="N12" i="4"/>
  <c r="N10" i="4"/>
  <c r="K24" i="5"/>
  <c r="O133" i="4" l="1"/>
  <c r="O148" i="4"/>
  <c r="O147" i="4"/>
  <c r="O146" i="4"/>
  <c r="O145" i="4"/>
  <c r="O137" i="4"/>
  <c r="O136" i="4"/>
  <c r="O135" i="4"/>
  <c r="O113" i="4"/>
  <c r="O131" i="4"/>
  <c r="O130" i="4"/>
  <c r="O129" i="4"/>
  <c r="O128" i="4"/>
  <c r="O127" i="4"/>
  <c r="O126" i="4"/>
  <c r="O125" i="4"/>
  <c r="O124" i="4"/>
  <c r="O123" i="4"/>
  <c r="O122" i="4"/>
  <c r="O121" i="4"/>
  <c r="O120" i="4"/>
  <c r="O119" i="4"/>
  <c r="O118" i="4"/>
  <c r="O117" i="4"/>
  <c r="O116" i="4"/>
  <c r="O115" i="4"/>
  <c r="O114" i="4"/>
  <c r="O112" i="4"/>
  <c r="O111" i="4"/>
  <c r="O110" i="4"/>
  <c r="O109" i="4"/>
  <c r="O108" i="4"/>
  <c r="O107" i="4"/>
  <c r="O106" i="4"/>
  <c r="O105" i="4"/>
  <c r="O103" i="4"/>
  <c r="O102" i="4"/>
  <c r="O101" i="4"/>
  <c r="O100" i="4"/>
  <c r="O99" i="4"/>
  <c r="O98" i="4"/>
  <c r="O96" i="4"/>
  <c r="O94" i="4"/>
  <c r="O93" i="4"/>
  <c r="O92" i="4"/>
  <c r="O91" i="4"/>
  <c r="O90" i="4"/>
  <c r="O89" i="4"/>
  <c r="O88" i="4"/>
  <c r="O87" i="4"/>
  <c r="O86" i="4"/>
  <c r="O85" i="4"/>
  <c r="O84" i="4"/>
  <c r="O83" i="4"/>
  <c r="O82" i="4"/>
  <c r="O81" i="4"/>
  <c r="O80" i="4"/>
  <c r="O79" i="4"/>
  <c r="O78" i="4"/>
  <c r="O77" i="4"/>
  <c r="O76" i="4"/>
  <c r="O75" i="4"/>
  <c r="O74" i="4"/>
  <c r="O72" i="4"/>
  <c r="O70" i="4"/>
  <c r="O69" i="4"/>
  <c r="O68" i="4"/>
  <c r="O63" i="4"/>
  <c r="O60" i="4"/>
  <c r="O56" i="4"/>
  <c r="O51" i="4"/>
  <c r="O46" i="4"/>
  <c r="O40" i="4"/>
  <c r="O39" i="4"/>
  <c r="O37" i="4"/>
  <c r="O35" i="4"/>
  <c r="O34" i="4"/>
  <c r="O32" i="4"/>
  <c r="O31" i="4"/>
  <c r="O30" i="4"/>
  <c r="O28" i="4"/>
  <c r="O27" i="4"/>
  <c r="O26" i="4"/>
  <c r="O16" i="4"/>
  <c r="I24" i="5"/>
  <c r="I20" i="5"/>
  <c r="K20" i="5" l="1"/>
  <c r="K8" i="5"/>
  <c r="K9" i="5"/>
  <c r="K10" i="5"/>
  <c r="K11" i="5"/>
  <c r="K7" i="5"/>
  <c r="O21" i="4" l="1"/>
  <c r="O19" i="4"/>
  <c r="O17" i="4"/>
  <c r="O20" i="4"/>
  <c r="O22" i="4"/>
  <c r="O18" i="4"/>
  <c r="O25" i="4"/>
  <c r="O23" i="4"/>
  <c r="O24" i="4"/>
  <c r="O14" i="4"/>
  <c r="O12" i="4"/>
  <c r="O13" i="4"/>
  <c r="O10" i="4"/>
  <c r="O152" i="4" l="1"/>
</calcChain>
</file>

<file path=xl/sharedStrings.xml><?xml version="1.0" encoding="utf-8"?>
<sst xmlns="http://schemas.openxmlformats.org/spreadsheetml/2006/main" count="209" uniqueCount="185">
  <si>
    <t>Périodicité</t>
  </si>
  <si>
    <t>Vous</t>
  </si>
  <si>
    <t>Le Cabinet</t>
  </si>
  <si>
    <t>Non concerné/Non prévu</t>
  </si>
  <si>
    <t>Détail des travaux</t>
  </si>
  <si>
    <t>Répartition des tâches</t>
  </si>
  <si>
    <t>Définition de l’organisation de la mission</t>
  </si>
  <si>
    <t xml:space="preserve">Appréciation des procédures de contrôle interne </t>
  </si>
  <si>
    <t>Tenue des registres légaux comptables</t>
  </si>
  <si>
    <t>Réalisation de l'inventaire physique et valorisation de l'inventaire physique</t>
  </si>
  <si>
    <t>Contrôle des espèces en caisse</t>
  </si>
  <si>
    <t>Tenue du fichier des immobilisations et suivi des amortissements</t>
  </si>
  <si>
    <t>Examen critique des comptes annuels</t>
  </si>
  <si>
    <t>- la liste éventuelle des travaux faits par l'entreprise pour elle-même ;</t>
  </si>
  <si>
    <t>- la liste des créances douteuses ;</t>
  </si>
  <si>
    <t>- les dépréciations d'actifs ;</t>
  </si>
  <si>
    <t>- le montant des provisions ;</t>
  </si>
  <si>
    <t>- le dénouement des opérations bancaires à la clôture</t>
  </si>
  <si>
    <t>Élaboration / Mise à jour du plan de comptes</t>
  </si>
  <si>
    <t>Achats</t>
  </si>
  <si>
    <t>Classement des factures</t>
  </si>
  <si>
    <t>Codification des factures</t>
  </si>
  <si>
    <t>Ventes</t>
  </si>
  <si>
    <t>Banque</t>
  </si>
  <si>
    <t>Tenue des chéquiers</t>
  </si>
  <si>
    <t>Suivi et classement des remises en banques</t>
  </si>
  <si>
    <t>Suivi des opérations sur les valeurs mobilières (SICAV,…)</t>
  </si>
  <si>
    <t>Établissement des rapprochements bancaires</t>
  </si>
  <si>
    <t>Caisse</t>
  </si>
  <si>
    <t>Tenue de la caisse</t>
  </si>
  <si>
    <t>Personnel</t>
  </si>
  <si>
    <t>Éditions comptables diverses</t>
  </si>
  <si>
    <t>Editions des documents comptables définitifs</t>
  </si>
  <si>
    <t>Archivage et conservation des documents comptables</t>
  </si>
  <si>
    <t>Unité</t>
  </si>
  <si>
    <t>N1</t>
  </si>
  <si>
    <t>N2</t>
  </si>
  <si>
    <t>N3</t>
  </si>
  <si>
    <t>N4</t>
  </si>
  <si>
    <t>N5</t>
  </si>
  <si>
    <t>Niveau intervenant</t>
  </si>
  <si>
    <t>Heures_N1</t>
  </si>
  <si>
    <t>Heures_N2</t>
  </si>
  <si>
    <t>Heures_N3</t>
  </si>
  <si>
    <t>Heures_N4</t>
  </si>
  <si>
    <t>Heures_N5</t>
  </si>
  <si>
    <t>Intervenants</t>
  </si>
  <si>
    <t>Immobilisations</t>
  </si>
  <si>
    <t>Tenue des tableaux d'amortissement_x000D_</t>
  </si>
  <si>
    <t>Calcul des dotations</t>
  </si>
  <si>
    <t>Rapprochement comptabilité et tableaux d'amortissements_x000D_</t>
  </si>
  <si>
    <t>Opérations diverses et d'inventaire</t>
  </si>
  <si>
    <t>Mission comptable</t>
  </si>
  <si>
    <t>Etablissement des comptes annuels (Préparation du projet, réunion d'arrêté des comptes, préparation des comptes annuels définitifs)</t>
  </si>
  <si>
    <t>Mission fiscale</t>
  </si>
  <si>
    <t>Établissement des déclarations de TVA d'après les éléments transmis</t>
  </si>
  <si>
    <t>Établissement des bordereaux d'acompte d'IS</t>
  </si>
  <si>
    <t>Établissement des déclarations d'échanges de biens (DEB)</t>
  </si>
  <si>
    <t>Etablissement des déclarations européennes des services (DES)</t>
  </si>
  <si>
    <t>Travaux ponctuels</t>
  </si>
  <si>
    <t>Déclaration contribution économique territoriale (CFE et CVAE)</t>
  </si>
  <si>
    <t>Déclaration contribution sociale de solidarité</t>
  </si>
  <si>
    <t>Déclaration annuelle des commissions, courtages, honoraires, droits d’auteur ou d’inventeur versés (DAS 2)</t>
  </si>
  <si>
    <t>Déclaration des taxes assises sur les salaires (taxe d’apprentissage, taxe sur la formation professionnelle continue, effort construction)</t>
  </si>
  <si>
    <t>Autres déclarations fiscales (à étudier selon la nature de la déclaration)</t>
  </si>
  <si>
    <t>Assistance à un contrôle fiscal</t>
  </si>
  <si>
    <t>Contrôle de cohérence des déclarations fiscales</t>
  </si>
  <si>
    <t>Établissement du bordereau d’avis de liquidation IS</t>
  </si>
  <si>
    <t>Établissement des imprimés fiscaux uniques pour les associés (IFU)</t>
  </si>
  <si>
    <t>Établissement de la déclaration 2777 sur les distributions de dividendes</t>
  </si>
  <si>
    <t>Travaux d'inventaire</t>
  </si>
  <si>
    <t>Rapprochements de TVA entre la comptabilité et les bases déclarées</t>
  </si>
  <si>
    <t>Établissement de la liasse fiscale annuelle</t>
  </si>
  <si>
    <t>Mission sociale</t>
  </si>
  <si>
    <t>Préparation des éléments de paie</t>
  </si>
  <si>
    <t>Établissement des bulletins de paie</t>
  </si>
  <si>
    <t>Établissement des déclarations sociales relatives aux salariés</t>
  </si>
  <si>
    <t>Contrôle des appels de cotisations TNS</t>
  </si>
  <si>
    <t>Déclarations Prévoyance</t>
  </si>
  <si>
    <t>Déclarations URSSAF/Pole Emploi</t>
  </si>
  <si>
    <t>Déclarations Retraite complémentaire Non Cadre</t>
  </si>
  <si>
    <t>Déclarations Retraite complémentaire Cadre</t>
  </si>
  <si>
    <t>Déclarations Mutuelle</t>
  </si>
  <si>
    <t>Travaux annuels</t>
  </si>
  <si>
    <t>Établissement des déclarations sociales récapitulatives (gérant - TNS)</t>
  </si>
  <si>
    <t>Prévisionnels des échéances de cotisations TNS</t>
  </si>
  <si>
    <t>Salariés</t>
  </si>
  <si>
    <t>Travailleur Non Salarié (TNS)</t>
  </si>
  <si>
    <t>Travaux exceptionnels</t>
  </si>
  <si>
    <t>Contrat de travail</t>
  </si>
  <si>
    <t>Attestations Maladie/ Maternité/ Paternité...</t>
  </si>
  <si>
    <t>Déclaration et attestation AT</t>
  </si>
  <si>
    <t>Liés à la vie du salarié</t>
  </si>
  <si>
    <t>Autres</t>
  </si>
  <si>
    <t>Registre unique du personnel</t>
  </si>
  <si>
    <t>Assistance au contrôle Urssaf</t>
  </si>
  <si>
    <t>Mise en place et suivi des aides à l'embauche</t>
  </si>
  <si>
    <t>Audit du cycle social</t>
  </si>
  <si>
    <t>Mise en place de couverture chômage pour les dirigeants</t>
  </si>
  <si>
    <t>Mission juridique</t>
  </si>
  <si>
    <t>Formalités liées à l'approbation des comptes annuels</t>
  </si>
  <si>
    <t>Formalités liées aux assemblées générales extraordinaires</t>
  </si>
  <si>
    <t>Travaux comptables</t>
  </si>
  <si>
    <t>Taux de facturation pour 1 pièce saisie</t>
  </si>
  <si>
    <t>Taux</t>
  </si>
  <si>
    <t>Travaux périodiques</t>
  </si>
  <si>
    <t>Actes à définir</t>
  </si>
  <si>
    <t>Forfait initial de paramétrage des paies</t>
  </si>
  <si>
    <t>Budget</t>
  </si>
  <si>
    <t>Pour une facturation à la pièce saisie</t>
  </si>
  <si>
    <t>Ø</t>
  </si>
  <si>
    <t>A saisir</t>
  </si>
  <si>
    <t>Déclaration / Acte / Forfait</t>
  </si>
  <si>
    <t>Taux à la pièce</t>
  </si>
  <si>
    <t>Taux au temps passé par pièce</t>
  </si>
  <si>
    <t>-</t>
  </si>
  <si>
    <t>Pièces</t>
  </si>
  <si>
    <t>Estimation du budget</t>
  </si>
  <si>
    <t>Total du budget estimé</t>
  </si>
  <si>
    <t>Accueil / Mode d'emploi</t>
  </si>
  <si>
    <t>Objectif du fichier</t>
  </si>
  <si>
    <t>Organisation et utilisation du fichier</t>
  </si>
  <si>
    <t>- Paramètres cabinet</t>
  </si>
  <si>
    <t>Paramètres</t>
  </si>
  <si>
    <t>Répartition des travaux entre le client et le cabinet</t>
  </si>
  <si>
    <t xml:space="preserve">L'objectif est double : </t>
  </si>
  <si>
    <t>- A partir de cette répartition des tâches, estimer le budget d'intervention sur la mission</t>
  </si>
  <si>
    <t>Le fichier comporte 2 feuilles</t>
  </si>
  <si>
    <t>- Répartition des tâches + budget</t>
  </si>
  <si>
    <t>Liste déroulante pour unités</t>
  </si>
  <si>
    <t>- PARAMETRAGES -</t>
  </si>
  <si>
    <t>Niveau de l'intervenant chargé de la saisie des pièces (choisir parmi la liste déroulante)</t>
  </si>
  <si>
    <t>Les paramètres de cette feuille seront utilisés pour la partie "estimation du budget"</t>
  </si>
  <si>
    <t>En plus du taux horaire de facturation par intervenant, il est également prévu la possibilité d'une facturation des travaux comptables "à la pièce"</t>
  </si>
  <si>
    <t xml:space="preserve">Deux choix possibles : </t>
  </si>
  <si>
    <t>- soit vous facturez X euros la pièce comptable</t>
  </si>
  <si>
    <t xml:space="preserve"> - soit vous estimez que le temps de saisie d'une pièce comptable est de X minutes. Dans ce cas, il vous est demandé de renseigner le niveau de l'intervenant qui procède à l'enregistrement comptable.</t>
  </si>
  <si>
    <t>L'outil calcul alors automatiquement le taux de facturation à la pièce</t>
  </si>
  <si>
    <t>Répartition des tâches + budget</t>
  </si>
  <si>
    <t xml:space="preserve">Le tableau se compose de deux parties : </t>
  </si>
  <si>
    <t>- Répartition des tâches</t>
  </si>
  <si>
    <t>- Estimation du budget</t>
  </si>
  <si>
    <t>La liste des tâches décrites n'est pas exhaustive et peut être adaptée à chaque structure.</t>
  </si>
  <si>
    <t>- Etablir la liste de la répartition des travaux entre le client et le cabinet entrant dans le cadre de la mission de Présentation de comptes signée avec le client, mission accompagnée, le cas échéant, de l'assistance à l'établissement des comptes et de l'enregistrement comptable.</t>
  </si>
  <si>
    <t>Le détail du budget n'a pas vocation à être communiqué au client. Cet outil est avant tout un outil interne d'aide à l'estimation du budget à facturer pour la mission.</t>
  </si>
  <si>
    <t>Vous pouvez remplir le budget soit ligne à ligne, soit au global par grande catégorie de nature de travaux.</t>
  </si>
  <si>
    <t xml:space="preserve">Vous devez indiquer : </t>
  </si>
  <si>
    <t>Quantité (heures ou pièces)</t>
  </si>
  <si>
    <t>Taux de facturation à l'unité</t>
  </si>
  <si>
    <t>- "Quantité" : renseignez ici soit le nombre d'heures à passer, soit le nombre de pièces à saisir (pour la partie "mission comptable")</t>
  </si>
  <si>
    <t>- "Unité" : une liste déroulante vous est proposée</t>
  </si>
  <si>
    <t>- "Taux" : Vous n'avez rien à saisir. Le taux est repris en fonction des paramètres renseigner sur l'onglet "paramétrages cabinet" et en fonction de l'unité sélectionnée.</t>
  </si>
  <si>
    <t>Attention : Si vous avez sélectionné "Déclaration/Acte/Forfait", vous devez saisir vous-même le taux de facturation</t>
  </si>
  <si>
    <t>- "Budget" : Vous n'avez rien à saisir. Le budget est calculé automatiquement.</t>
  </si>
  <si>
    <t>TECHNIQUE - NE PAS TOUCHER</t>
  </si>
  <si>
    <t>Si vous facturez les travaux comptables en fonction du nombre de pièces saisies, mettre une croix "x" pour la méthode de calcul utilisée au cabinet</t>
  </si>
  <si>
    <t>Pour une facturation calculée en fonction du temps passé pour l'enregistrement des pièces</t>
  </si>
  <si>
    <t>Taux horaire de facturation</t>
  </si>
  <si>
    <t>Contrôle de la réalité des opérations</t>
  </si>
  <si>
    <t>Formalités liées aux autres assemblées générales ordinaires</t>
  </si>
  <si>
    <t>Mission de Présentation des comptes</t>
  </si>
  <si>
    <t>Préparation des autres informations nécessaires aux écritures d'inventaire (à transmettre au cabinet) :</t>
  </si>
  <si>
    <t>Taxe sur les véhicules de sociétés (TVS)</t>
  </si>
  <si>
    <t>Contribution Sociale de Solidarité des Sociétés (C3S)</t>
  </si>
  <si>
    <t>Déclaration Médecine du travail</t>
  </si>
  <si>
    <t>Solde de Tout Compte</t>
  </si>
  <si>
    <t>Rédaction des procès-verbaux d'assemblée, rapport de gestion, rapport sur les conventions réglementées, etc.</t>
  </si>
  <si>
    <t>Etablissement DSN mensuelle et évènementielle le cas échéant</t>
  </si>
  <si>
    <t>Rupture du contrat de travail: licenciement, rupture conventionnelle, départ retraite...</t>
  </si>
  <si>
    <t>Préparation des convocations et des documents joints</t>
  </si>
  <si>
    <t>Envoi des convocations</t>
  </si>
  <si>
    <t xml:space="preserve">Gestion de la liste de présence et des pouvoirs </t>
  </si>
  <si>
    <t>Etablissement du procès-verbal</t>
  </si>
  <si>
    <r>
      <t xml:space="preserve">Contrôle de TVA : rapprochement entre la comptabilité et les bases déclarées
</t>
    </r>
    <r>
      <rPr>
        <i/>
        <sz val="9"/>
        <rFont val="Calibri"/>
        <family val="2"/>
        <scheme val="minor"/>
      </rPr>
      <t>(contrôles allégés si le professionnel de l'expertise comptable procède déjà à l'enregistrement comptable)</t>
    </r>
  </si>
  <si>
    <r>
      <t xml:space="preserve">Contrôle par sondages des pièces justificatives
</t>
    </r>
    <r>
      <rPr>
        <i/>
        <sz val="9"/>
        <rFont val="Calibri"/>
        <family val="2"/>
        <scheme val="minor"/>
      </rPr>
      <t>(contrôles allégés si le professionnel de l'expertise comptable procède déjà à l'enregistrement comptable)</t>
    </r>
  </si>
  <si>
    <r>
      <t xml:space="preserve">Justification des soldes (comptes généraux et tiers)
</t>
    </r>
    <r>
      <rPr>
        <i/>
        <sz val="9"/>
        <rFont val="Calibri"/>
        <family val="2"/>
        <scheme val="minor"/>
      </rPr>
      <t>(contrôles allégés si le professionnel de l'expertise comptable procède déjà à l'enregistrement comptable)</t>
    </r>
  </si>
  <si>
    <r>
      <t xml:space="preserve">Attestation de l'expert-comptable sur la cohérence et la vraisemblance des comptes annuels
</t>
    </r>
    <r>
      <rPr>
        <i/>
        <sz val="9"/>
        <rFont val="Calibri"/>
        <family val="2"/>
        <scheme val="minor"/>
      </rPr>
      <t>("Rapport de l'expert-comptable" en cas de présence d'un commissaire aux comptes sur le dossier)</t>
    </r>
  </si>
  <si>
    <r>
      <rPr>
        <b/>
        <u/>
        <sz val="12"/>
        <color theme="5"/>
        <rFont val="Calibri"/>
        <family val="2"/>
        <scheme val="major"/>
      </rPr>
      <t>Nom du cabinet</t>
    </r>
    <r>
      <rPr>
        <b/>
        <sz val="12"/>
        <color theme="5"/>
        <rFont val="Calibri"/>
        <family val="2"/>
        <scheme val="major"/>
      </rPr>
      <t xml:space="preserve"> : </t>
    </r>
  </si>
  <si>
    <r>
      <rPr>
        <b/>
        <u/>
        <sz val="12"/>
        <color theme="5"/>
        <rFont val="Calibri"/>
        <family val="2"/>
        <scheme val="major"/>
      </rPr>
      <t>Client</t>
    </r>
    <r>
      <rPr>
        <b/>
        <sz val="12"/>
        <color theme="5"/>
        <rFont val="Calibri"/>
        <family val="2"/>
        <scheme val="major"/>
      </rPr>
      <t xml:space="preserve"> : </t>
    </r>
  </si>
  <si>
    <r>
      <t xml:space="preserve">Temps de saisie d'1 pièce comptable </t>
    </r>
    <r>
      <rPr>
        <u/>
        <sz val="11"/>
        <rFont val="Calibri"/>
        <family val="2"/>
        <scheme val="minor"/>
      </rPr>
      <t xml:space="preserve">en minutes </t>
    </r>
    <r>
      <rPr>
        <sz val="11"/>
        <rFont val="Calibri"/>
        <family val="2"/>
        <scheme val="minor"/>
      </rPr>
      <t xml:space="preserve">
(exemple : saisir "2,5" pour un temps de saisie de 2 minutes et 30 secondes)</t>
    </r>
  </si>
  <si>
    <t>Enregistrement des écritures en comptabilité générale</t>
  </si>
  <si>
    <t>Enregistrement des écritures en comptabilité analytique</t>
  </si>
  <si>
    <t>Dépôt des pièces sur la plateforme de dématérialisation</t>
  </si>
  <si>
    <t>Préparation et envoi des documents pour dépôt des comptes annuels</t>
  </si>
  <si>
    <t>A définir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</si>
</sst>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quot;€&quot;"/>
    <numFmt numFmtId="166" formatCode="_-* #,##0.00\ [$€-40C]_-;\-* #,##0.00\ [$€-40C]_-;_-* &quot;-&quot;??\ [$€-40C]_-;_-@_-"/>
  </numFmts>
  <fonts count="41" x14ac:knownFonts="1">
    <font>
      <sz val="11"/>
      <color theme="1"/>
      <name val="Calibri"/>
      <family val="2"/>
      <scheme val="minor"/>
    </font>
    <font>
      <sz val="11"/>
      <color theme="0"/>
      <name val="Calibri"/>
      <family val="2"/>
      <scheme val="minor"/>
    </font>
    <font>
      <sz val="11"/>
      <color theme="1" tint="0.34998626667073579"/>
      <name val="Calibri"/>
      <family val="2"/>
      <scheme val="minor"/>
    </font>
    <font>
      <b/>
      <u/>
      <sz val="11"/>
      <color theme="3"/>
      <name val="Calibri"/>
      <family val="2"/>
      <scheme val="minor"/>
    </font>
    <font>
      <b/>
      <sz val="14"/>
      <color theme="5"/>
      <name val="Calibri"/>
      <family val="2"/>
      <scheme val="major"/>
    </font>
    <font>
      <sz val="10"/>
      <name val="Trebuchet MS"/>
      <family val="2"/>
    </font>
    <font>
      <b/>
      <sz val="14"/>
      <color theme="5"/>
      <name val="Calibri"/>
      <family val="2"/>
      <scheme val="minor"/>
    </font>
    <font>
      <b/>
      <sz val="9"/>
      <color theme="4"/>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color theme="4"/>
      <name val="Calibri"/>
      <family val="2"/>
      <scheme val="minor"/>
    </font>
    <font>
      <b/>
      <i/>
      <sz val="11"/>
      <color theme="4"/>
      <name val="Calibri"/>
      <family val="2"/>
      <scheme val="minor"/>
    </font>
    <font>
      <b/>
      <i/>
      <sz val="11"/>
      <color theme="3"/>
      <name val="Calibri"/>
      <family val="2"/>
      <scheme val="minor"/>
    </font>
    <font>
      <sz val="11"/>
      <color theme="4"/>
      <name val="Calibri"/>
      <family val="2"/>
      <scheme val="minor"/>
    </font>
    <font>
      <sz val="11"/>
      <color theme="1"/>
      <name val="Wingdings"/>
      <charset val="2"/>
    </font>
    <font>
      <b/>
      <sz val="11"/>
      <name val="Calibri"/>
      <family val="2"/>
      <scheme val="minor"/>
    </font>
    <font>
      <b/>
      <u/>
      <sz val="11"/>
      <color theme="1"/>
      <name val="Calibri"/>
      <family val="2"/>
      <scheme val="minor"/>
    </font>
    <font>
      <b/>
      <u/>
      <sz val="14"/>
      <color theme="3"/>
      <name val="Calibri"/>
      <family val="2"/>
      <scheme val="minor"/>
    </font>
    <font>
      <u/>
      <sz val="11"/>
      <color theme="1"/>
      <name val="Calibri"/>
      <family val="2"/>
      <scheme val="minor"/>
    </font>
    <font>
      <sz val="11"/>
      <color theme="2" tint="-0.249977111117893"/>
      <name val="Calibri"/>
      <family val="2"/>
      <scheme val="minor"/>
    </font>
    <font>
      <sz val="10"/>
      <color theme="1"/>
      <name val="Calibri"/>
      <family val="2"/>
      <scheme val="minor"/>
    </font>
    <font>
      <b/>
      <i/>
      <sz val="11"/>
      <color theme="2" tint="-0.249977111117893"/>
      <name val="Calibri"/>
      <family val="2"/>
      <scheme val="minor"/>
    </font>
    <font>
      <sz val="12"/>
      <color theme="1"/>
      <name val="Calibri"/>
      <family val="2"/>
      <scheme val="minor"/>
    </font>
    <font>
      <b/>
      <sz val="16"/>
      <color theme="0"/>
      <name val="Calibri"/>
      <family val="2"/>
      <scheme val="minor"/>
    </font>
    <font>
      <i/>
      <sz val="9"/>
      <name val="Calibri"/>
      <family val="2"/>
      <scheme val="minor"/>
    </font>
    <font>
      <sz val="16"/>
      <color theme="1"/>
      <name val="Calibri"/>
      <family val="2"/>
      <scheme val="minor"/>
    </font>
    <font>
      <u/>
      <sz val="16"/>
      <color theme="1"/>
      <name val="Calibri"/>
      <family val="2"/>
      <scheme val="minor"/>
    </font>
    <font>
      <b/>
      <sz val="18"/>
      <color theme="0"/>
      <name val="Calibri"/>
      <family val="2"/>
      <scheme val="major"/>
    </font>
    <font>
      <sz val="18"/>
      <color theme="1"/>
      <name val="Calibri"/>
      <family val="2"/>
      <scheme val="minor"/>
    </font>
    <font>
      <b/>
      <sz val="13"/>
      <color theme="5"/>
      <name val="Calibri"/>
      <family val="2"/>
      <scheme val="minor"/>
    </font>
    <font>
      <b/>
      <sz val="12"/>
      <color theme="5"/>
      <name val="Calibri"/>
      <family val="2"/>
      <scheme val="major"/>
    </font>
    <font>
      <b/>
      <u/>
      <sz val="12"/>
      <color theme="5"/>
      <name val="Calibri"/>
      <family val="2"/>
      <scheme val="major"/>
    </font>
    <font>
      <b/>
      <sz val="12"/>
      <color theme="5"/>
      <name val="Calibri"/>
      <family val="2"/>
      <scheme val="minor"/>
    </font>
    <font>
      <b/>
      <u/>
      <sz val="14"/>
      <color theme="0"/>
      <name val="Calibri"/>
      <family val="2"/>
      <scheme val="minor"/>
    </font>
    <font>
      <b/>
      <u val="singleAccounting"/>
      <sz val="14"/>
      <color theme="0"/>
      <name val="Calibri"/>
      <family val="2"/>
      <scheme val="minor"/>
    </font>
    <font>
      <u/>
      <sz val="11"/>
      <name val="Calibri"/>
      <family val="2"/>
      <scheme val="minor"/>
    </font>
    <font>
      <b/>
      <sz val="14"/>
      <color theme="0"/>
      <name val="Calibri"/>
      <family val="2"/>
      <scheme val="major"/>
    </font>
    <font>
      <b/>
      <i/>
      <sz val="11"/>
      <color theme="9"/>
      <name val="Calibri"/>
      <family val="2"/>
      <scheme val="minor"/>
    </font>
    <font>
      <i/>
      <sz val="1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
      <patternFill patternType="solid">
        <fgColor theme="2"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6" tint="-0.249977111117893"/>
        <bgColor indexed="64"/>
      </patternFill>
    </fill>
  </fills>
  <borders count="22">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mediumDashed">
        <color theme="2"/>
      </left>
      <right style="mediumDashed">
        <color theme="2"/>
      </right>
      <top style="hair">
        <color theme="2"/>
      </top>
      <bottom style="hair">
        <color theme="2"/>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mediumDashed">
        <color theme="2"/>
      </left>
      <right style="mediumDashed">
        <color theme="2"/>
      </right>
      <top style="hair">
        <color theme="2"/>
      </top>
      <bottom/>
      <diagonal/>
    </border>
    <border>
      <left style="mediumDashed">
        <color theme="2"/>
      </left>
      <right/>
      <top style="hair">
        <color theme="2"/>
      </top>
      <bottom style="hair">
        <color theme="2"/>
      </bottom>
      <diagonal/>
    </border>
    <border>
      <left/>
      <right style="mediumDashed">
        <color theme="2"/>
      </right>
      <top style="hair">
        <color theme="2"/>
      </top>
      <bottom style="hair">
        <color theme="2"/>
      </bottom>
      <diagonal/>
    </border>
    <border>
      <left/>
      <right/>
      <top style="hair">
        <color theme="2"/>
      </top>
      <bottom style="hair">
        <color theme="2"/>
      </bottom>
      <diagonal/>
    </border>
    <border>
      <left/>
      <right/>
      <top/>
      <bottom style="thin">
        <color theme="5"/>
      </bottom>
      <diagonal/>
    </border>
    <border>
      <left style="hair">
        <color auto="1"/>
      </left>
      <right/>
      <top/>
      <bottom/>
      <diagonal/>
    </border>
    <border>
      <left/>
      <right/>
      <top style="thin">
        <color indexed="64"/>
      </top>
      <bottom style="thin">
        <color indexed="64"/>
      </bottom>
      <diagonal/>
    </border>
    <border>
      <left/>
      <right/>
      <top/>
      <bottom style="hair">
        <color auto="1"/>
      </bottom>
      <diagonal/>
    </border>
  </borders>
  <cellStyleXfs count="10">
    <xf numFmtId="0" fontId="0" fillId="0" borderId="0"/>
    <xf numFmtId="0" fontId="4" fillId="0" borderId="0" applyNumberFormat="0" applyFill="0" applyBorder="0" applyAlignment="0" applyProtection="0"/>
    <xf numFmtId="0" fontId="3" fillId="0" borderId="0" applyNumberFormat="0" applyFill="0" applyAlignment="0" applyProtection="0"/>
    <xf numFmtId="0" fontId="1" fillId="3" borderId="1">
      <alignment horizontal="center" vertical="center" wrapText="1"/>
    </xf>
    <xf numFmtId="0" fontId="1" fillId="2" borderId="2" applyBorder="0">
      <alignment horizontal="left"/>
    </xf>
    <xf numFmtId="0" fontId="5" fillId="0" borderId="0"/>
    <xf numFmtId="0" fontId="7" fillId="0" borderId="0" applyNumberFormat="0" applyFill="0" applyProtection="0">
      <alignment horizontal="left" indent="1"/>
    </xf>
    <xf numFmtId="164" fontId="8" fillId="0" borderId="0" applyFont="0" applyFill="0" applyBorder="0" applyAlignment="0" applyProtection="0"/>
    <xf numFmtId="44" fontId="8" fillId="0" borderId="0" applyFont="0" applyFill="0" applyBorder="0" applyAlignment="0" applyProtection="0"/>
    <xf numFmtId="0" fontId="22" fillId="0" borderId="0"/>
  </cellStyleXfs>
  <cellXfs count="175">
    <xf numFmtId="0" fontId="0" fillId="0" borderId="0" xfId="0"/>
    <xf numFmtId="0" fontId="2" fillId="4" borderId="0" xfId="0" applyFont="1" applyFill="1"/>
    <xf numFmtId="0" fontId="2" fillId="4" borderId="0" xfId="0" applyFont="1" applyFill="1" applyAlignment="1">
      <alignment wrapText="1"/>
    </xf>
    <xf numFmtId="0" fontId="3" fillId="0" borderId="0" xfId="2"/>
    <xf numFmtId="0" fontId="2" fillId="4" borderId="0" xfId="0" applyFont="1" applyFill="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 fillId="0" borderId="0" xfId="3" applyFill="1" applyBorder="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0" xfId="0" quotePrefix="1" applyAlignment="1">
      <alignment horizontal="left" vertical="center" wrapText="1" indent="3"/>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 fillId="4" borderId="0" xfId="0" applyFont="1" applyFill="1" applyAlignment="1">
      <alignment horizontal="left" vertical="center" wrapText="1"/>
    </xf>
    <xf numFmtId="0" fontId="12" fillId="0" borderId="0" xfId="0" applyFont="1" applyAlignment="1">
      <alignment horizontal="left"/>
    </xf>
    <xf numFmtId="0" fontId="15" fillId="0" borderId="0" xfId="0" applyFont="1"/>
    <xf numFmtId="0" fontId="0" fillId="0" borderId="4" xfId="0" applyBorder="1" applyAlignment="1">
      <alignment horizontal="center" vertical="center"/>
    </xf>
    <xf numFmtId="0" fontId="0" fillId="0" borderId="9" xfId="0" applyBorder="1" applyAlignment="1">
      <alignment horizontal="center" vertical="center"/>
    </xf>
    <xf numFmtId="166" fontId="0" fillId="0" borderId="0" xfId="0" applyNumberFormat="1" applyAlignment="1">
      <alignment vertical="center"/>
    </xf>
    <xf numFmtId="166" fontId="0" fillId="0" borderId="4" xfId="0" applyNumberFormat="1" applyBorder="1" applyAlignment="1">
      <alignment vertical="center"/>
    </xf>
    <xf numFmtId="166" fontId="1" fillId="0" borderId="0" xfId="3" applyNumberFormat="1" applyFill="1" applyBorder="1">
      <alignment horizontal="center" vertical="center" wrapText="1"/>
    </xf>
    <xf numFmtId="166" fontId="9" fillId="2" borderId="12" xfId="0" applyNumberFormat="1" applyFont="1" applyFill="1" applyBorder="1" applyAlignment="1">
      <alignment vertical="center"/>
    </xf>
    <xf numFmtId="166" fontId="11" fillId="0" borderId="11" xfId="0" quotePrefix="1" applyNumberFormat="1" applyFont="1" applyBorder="1" applyAlignment="1">
      <alignment vertical="center"/>
    </xf>
    <xf numFmtId="166" fontId="0" fillId="0" borderId="9" xfId="0" applyNumberFormat="1" applyBorder="1" applyAlignment="1">
      <alignment vertical="center"/>
    </xf>
    <xf numFmtId="44" fontId="0" fillId="0" borderId="0" xfId="8" applyFont="1" applyAlignment="1">
      <alignment horizontal="center" vertical="center"/>
    </xf>
    <xf numFmtId="44" fontId="0" fillId="0" borderId="4" xfId="8" applyFont="1" applyBorder="1" applyAlignment="1">
      <alignment horizontal="center" vertical="center"/>
    </xf>
    <xf numFmtId="44" fontId="1" fillId="0" borderId="0" xfId="8" applyFont="1" applyFill="1" applyBorder="1" applyAlignment="1">
      <alignment horizontal="center" vertical="center" wrapText="1"/>
    </xf>
    <xf numFmtId="44" fontId="0" fillId="0" borderId="0" xfId="8" applyFont="1" applyBorder="1" applyAlignment="1">
      <alignment horizontal="center" vertical="center"/>
    </xf>
    <xf numFmtId="44" fontId="0" fillId="0" borderId="9" xfId="8" applyFont="1" applyBorder="1" applyAlignment="1">
      <alignment horizontal="center" vertical="center"/>
    </xf>
    <xf numFmtId="0" fontId="0" fillId="0" borderId="12" xfId="0" applyBorder="1" applyAlignment="1">
      <alignment horizontal="center" vertical="center"/>
    </xf>
    <xf numFmtId="0" fontId="10" fillId="0" borderId="0" xfId="0" applyFont="1" applyAlignment="1">
      <alignment horizontal="center"/>
    </xf>
    <xf numFmtId="0" fontId="0" fillId="6" borderId="0" xfId="0" applyFill="1" applyAlignment="1">
      <alignment horizontal="center" vertical="center"/>
    </xf>
    <xf numFmtId="0" fontId="0" fillId="6" borderId="0" xfId="0" applyFill="1" applyAlignment="1">
      <alignment horizontal="center"/>
    </xf>
    <xf numFmtId="165" fontId="0" fillId="6" borderId="0" xfId="0" applyNumberFormat="1" applyFill="1" applyAlignment="1">
      <alignment horizontal="center"/>
    </xf>
    <xf numFmtId="0" fontId="0" fillId="6" borderId="0" xfId="0" applyFill="1"/>
    <xf numFmtId="165" fontId="0" fillId="6" borderId="0" xfId="0" applyNumberFormat="1" applyFill="1" applyAlignment="1">
      <alignment horizontal="center" vertical="center"/>
    </xf>
    <xf numFmtId="0" fontId="15" fillId="6" borderId="0" xfId="0" applyFont="1" applyFill="1"/>
    <xf numFmtId="0" fontId="9" fillId="0" borderId="0" xfId="0" applyFont="1" applyAlignment="1">
      <alignment horizontal="left"/>
    </xf>
    <xf numFmtId="0" fontId="18" fillId="6" borderId="0" xfId="0" applyFont="1" applyFill="1" applyAlignment="1">
      <alignment horizontal="center" vertical="center"/>
    </xf>
    <xf numFmtId="165" fontId="0" fillId="0" borderId="0" xfId="0" applyNumberFormat="1" applyAlignment="1">
      <alignment horizontal="center" vertical="center"/>
    </xf>
    <xf numFmtId="0" fontId="6" fillId="0" borderId="0" xfId="0" applyFont="1"/>
    <xf numFmtId="44" fontId="0" fillId="0" borderId="0" xfId="0" applyNumberFormat="1"/>
    <xf numFmtId="0" fontId="11" fillId="0" borderId="0" xfId="0" quotePrefix="1" applyFont="1" applyAlignment="1">
      <alignment vertical="center"/>
    </xf>
    <xf numFmtId="0" fontId="18" fillId="0" borderId="0" xfId="0" applyFont="1" applyAlignment="1">
      <alignment horizontal="center" vertical="center"/>
    </xf>
    <xf numFmtId="0" fontId="20" fillId="0" borderId="0" xfId="0" applyFont="1" applyAlignment="1">
      <alignment vertical="center"/>
    </xf>
    <xf numFmtId="0" fontId="0" fillId="0" borderId="0" xfId="0" applyAlignment="1">
      <alignment horizontal="left" vertical="center" wrapText="1" indent="1"/>
    </xf>
    <xf numFmtId="44" fontId="11" fillId="0" borderId="0" xfId="8" quotePrefix="1" applyFont="1" applyBorder="1" applyAlignment="1">
      <alignment horizontal="center" vertical="center"/>
    </xf>
    <xf numFmtId="166" fontId="0" fillId="0" borderId="0" xfId="0" applyNumberFormat="1" applyAlignment="1">
      <alignment horizontal="left" vertical="center" wrapText="1" indent="1"/>
    </xf>
    <xf numFmtId="0" fontId="21" fillId="4" borderId="0" xfId="0" applyFont="1" applyFill="1" applyAlignment="1">
      <alignment horizontal="left" indent="2"/>
    </xf>
    <xf numFmtId="0" fontId="21" fillId="4" borderId="0" xfId="0" applyFont="1" applyFill="1" applyAlignment="1">
      <alignment wrapText="1"/>
    </xf>
    <xf numFmtId="0" fontId="21" fillId="4" borderId="0" xfId="0" applyFont="1" applyFill="1" applyAlignment="1">
      <alignment horizontal="left" vertical="center" wrapText="1"/>
    </xf>
    <xf numFmtId="0" fontId="21" fillId="4" borderId="0" xfId="0" quotePrefix="1" applyFont="1" applyFill="1" applyAlignment="1">
      <alignment horizontal="left" vertical="center"/>
    </xf>
    <xf numFmtId="0" fontId="12" fillId="4" borderId="0" xfId="6" applyFont="1" applyFill="1" applyProtection="1">
      <alignment horizontal="left" indent="1"/>
    </xf>
    <xf numFmtId="0" fontId="21" fillId="0" borderId="0" xfId="0" quotePrefix="1" applyFont="1" applyAlignment="1">
      <alignment horizontal="left" indent="3"/>
    </xf>
    <xf numFmtId="0" fontId="21" fillId="0" borderId="0" xfId="0" quotePrefix="1" applyFont="1" applyAlignment="1">
      <alignment horizontal="left" wrapText="1" indent="5"/>
    </xf>
    <xf numFmtId="0" fontId="0" fillId="6" borderId="0" xfId="0" applyFill="1" applyAlignment="1">
      <alignment vertical="center"/>
    </xf>
    <xf numFmtId="0" fontId="16" fillId="0" borderId="0" xfId="0" applyFont="1" applyAlignment="1">
      <alignment horizontal="center" vertical="center"/>
    </xf>
    <xf numFmtId="0" fontId="15" fillId="6" borderId="0" xfId="0" applyFont="1" applyFill="1" applyAlignment="1">
      <alignment horizontal="center"/>
    </xf>
    <xf numFmtId="0" fontId="21" fillId="4" borderId="0" xfId="0" quotePrefix="1" applyFont="1" applyFill="1" applyAlignment="1">
      <alignment horizontal="center" vertical="center" wrapText="1"/>
    </xf>
    <xf numFmtId="0" fontId="21" fillId="4" borderId="0" xfId="0" quotePrefix="1" applyFont="1" applyFill="1" applyAlignment="1">
      <alignment horizontal="left" vertical="center" indent="2"/>
    </xf>
    <xf numFmtId="0" fontId="21" fillId="4" borderId="0" xfId="0" quotePrefix="1" applyFont="1" applyFill="1" applyAlignment="1">
      <alignment horizontal="left" vertical="center" indent="4"/>
    </xf>
    <xf numFmtId="0" fontId="21" fillId="4" borderId="0" xfId="0" quotePrefix="1" applyFont="1" applyFill="1" applyAlignment="1">
      <alignment horizontal="left" vertical="center" wrapText="1" indent="2"/>
    </xf>
    <xf numFmtId="0" fontId="13" fillId="4" borderId="0" xfId="6" applyFont="1" applyFill="1" applyAlignment="1" applyProtection="1">
      <alignment horizontal="left" indent="3"/>
    </xf>
    <xf numFmtId="0" fontId="21" fillId="0" borderId="0" xfId="0" quotePrefix="1" applyFont="1" applyAlignment="1">
      <alignment horizontal="left" vertical="center" wrapText="1" indent="3"/>
    </xf>
    <xf numFmtId="0" fontId="21" fillId="0" borderId="0" xfId="0" quotePrefix="1" applyFont="1" applyAlignment="1">
      <alignment horizontal="left" vertical="center" indent="3"/>
    </xf>
    <xf numFmtId="0" fontId="11" fillId="0" borderId="11" xfId="0" quotePrefix="1" applyFont="1" applyBorder="1" applyAlignment="1" applyProtection="1">
      <alignment horizontal="center" vertical="center"/>
      <protection locked="0"/>
    </xf>
    <xf numFmtId="44" fontId="11" fillId="0" borderId="11" xfId="8" quotePrefix="1" applyFont="1" applyBorder="1" applyAlignment="1" applyProtection="1">
      <alignment horizontal="center" vertical="center"/>
      <protection locked="0"/>
    </xf>
    <xf numFmtId="0" fontId="11" fillId="0" borderId="14" xfId="0" quotePrefix="1" applyFont="1" applyBorder="1" applyAlignment="1" applyProtection="1">
      <alignment vertical="center"/>
      <protection locked="0"/>
    </xf>
    <xf numFmtId="0" fontId="9" fillId="2" borderId="12" xfId="0" applyFont="1" applyFill="1" applyBorder="1" applyAlignment="1" applyProtection="1">
      <alignment horizontal="center" vertical="center"/>
      <protection locked="0"/>
    </xf>
    <xf numFmtId="44" fontId="9" fillId="2" borderId="12" xfId="8" applyFont="1" applyFill="1" applyBorder="1" applyAlignment="1" applyProtection="1">
      <alignment horizontal="center" vertical="center"/>
      <protection locked="0"/>
    </xf>
    <xf numFmtId="0" fontId="11" fillId="0" borderId="15" xfId="0" quotePrefix="1" applyFont="1" applyBorder="1" applyAlignment="1" applyProtection="1">
      <alignment horizontal="left" vertical="center" wrapText="1" indent="2"/>
      <protection locked="0"/>
    </xf>
    <xf numFmtId="0" fontId="11" fillId="0" borderId="16" xfId="0" quotePrefix="1" applyFont="1" applyBorder="1" applyAlignment="1" applyProtection="1">
      <alignment horizontal="left" vertical="center" wrapText="1" indent="2"/>
      <protection locked="0"/>
    </xf>
    <xf numFmtId="0" fontId="24" fillId="0" borderId="0" xfId="0" applyFont="1" applyAlignment="1">
      <alignment horizontal="center" vertical="center" wrapText="1"/>
    </xf>
    <xf numFmtId="0" fontId="11" fillId="0" borderId="0" xfId="0" quotePrefix="1" applyFont="1" applyAlignment="1" applyProtection="1">
      <alignment horizontal="left" vertical="center" indent="3"/>
      <protection locked="0"/>
    </xf>
    <xf numFmtId="0" fontId="11" fillId="0" borderId="0" xfId="0" quotePrefix="1" applyFont="1" applyAlignment="1" applyProtection="1">
      <alignment horizontal="left" vertical="center" wrapText="1" indent="5"/>
      <protection locked="0"/>
    </xf>
    <xf numFmtId="0" fontId="27"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44" fontId="27" fillId="0" borderId="0" xfId="8" applyFont="1" applyAlignment="1">
      <alignment horizontal="center" vertical="center"/>
    </xf>
    <xf numFmtId="166" fontId="27" fillId="0" borderId="0" xfId="0" applyNumberFormat="1" applyFont="1" applyAlignment="1">
      <alignment vertical="center"/>
    </xf>
    <xf numFmtId="0" fontId="30" fillId="0" borderId="0" xfId="0" applyFont="1" applyAlignment="1">
      <alignment vertical="center"/>
    </xf>
    <xf numFmtId="0" fontId="31" fillId="0" borderId="18" xfId="0" applyFont="1" applyBorder="1" applyAlignment="1">
      <alignment horizontal="left"/>
    </xf>
    <xf numFmtId="0" fontId="32" fillId="0" borderId="0" xfId="0" applyFont="1" applyAlignment="1" applyProtection="1">
      <alignment horizontal="left" vertical="center"/>
      <protection locked="0"/>
    </xf>
    <xf numFmtId="0" fontId="34" fillId="0" borderId="0" xfId="3" applyFont="1" applyFill="1" applyBorder="1">
      <alignment horizontal="center" vertical="center" wrapText="1"/>
    </xf>
    <xf numFmtId="0" fontId="34" fillId="0" borderId="7" xfId="0" applyFont="1" applyBorder="1" applyAlignment="1">
      <alignment vertical="center" wrapText="1"/>
    </xf>
    <xf numFmtId="0" fontId="34" fillId="0" borderId="0" xfId="0" applyFont="1" applyAlignment="1">
      <alignment vertical="center" wrapText="1"/>
    </xf>
    <xf numFmtId="0" fontId="34" fillId="0" borderId="6" xfId="0" applyFont="1" applyBorder="1" applyAlignment="1">
      <alignment vertical="center" wrapText="1"/>
    </xf>
    <xf numFmtId="44" fontId="34" fillId="0" borderId="0" xfId="8" applyFont="1" applyFill="1" applyBorder="1" applyAlignment="1">
      <alignment horizontal="center" vertical="center" wrapText="1"/>
    </xf>
    <xf numFmtId="166" fontId="34" fillId="0" borderId="0" xfId="3" applyNumberFormat="1" applyFont="1" applyFill="1" applyBorder="1">
      <alignment horizontal="center" vertical="center" wrapText="1"/>
    </xf>
    <xf numFmtId="0" fontId="9" fillId="0" borderId="7" xfId="0" applyFont="1" applyBorder="1" applyAlignment="1">
      <alignment vertical="center" wrapText="1"/>
    </xf>
    <xf numFmtId="0" fontId="0" fillId="0" borderId="0" xfId="0" applyAlignment="1">
      <alignment horizontal="left" vertical="center"/>
    </xf>
    <xf numFmtId="0" fontId="27" fillId="0" borderId="0" xfId="0" applyFont="1" applyAlignment="1">
      <alignment horizontal="left" vertical="center"/>
    </xf>
    <xf numFmtId="0" fontId="0" fillId="0" borderId="4" xfId="0" applyBorder="1" applyAlignment="1">
      <alignment horizontal="left" vertical="center"/>
    </xf>
    <xf numFmtId="0" fontId="0" fillId="0" borderId="0" xfId="0" applyAlignment="1">
      <alignment horizontal="left" vertical="center" wrapText="1"/>
    </xf>
    <xf numFmtId="0" fontId="0" fillId="0" borderId="0" xfId="0" quotePrefix="1" applyAlignment="1">
      <alignment horizontal="left" vertical="center"/>
    </xf>
    <xf numFmtId="0" fontId="11" fillId="0" borderId="0" xfId="0" quotePrefix="1" applyFont="1" applyAlignment="1">
      <alignment horizontal="left" vertical="center" wrapText="1"/>
    </xf>
    <xf numFmtId="0" fontId="0" fillId="0" borderId="0" xfId="0" quotePrefix="1" applyAlignment="1">
      <alignment horizontal="left" vertical="center" wrapText="1"/>
    </xf>
    <xf numFmtId="0" fontId="0" fillId="0" borderId="9" xfId="0" applyBorder="1" applyAlignment="1">
      <alignment horizontal="left" vertical="center"/>
    </xf>
    <xf numFmtId="0" fontId="11" fillId="0" borderId="7" xfId="0" applyFont="1" applyBorder="1" applyAlignment="1">
      <alignment vertical="center"/>
    </xf>
    <xf numFmtId="0" fontId="11" fillId="0" borderId="0" xfId="0" applyFont="1" applyAlignment="1">
      <alignment vertical="center"/>
    </xf>
    <xf numFmtId="0" fontId="11" fillId="0" borderId="6" xfId="0" applyFont="1" applyBorder="1" applyAlignment="1">
      <alignment vertical="center"/>
    </xf>
    <xf numFmtId="0" fontId="11" fillId="0" borderId="11" xfId="0" applyFont="1" applyBorder="1" applyAlignment="1" applyProtection="1">
      <alignment horizontal="center" vertical="center"/>
      <protection locked="0"/>
    </xf>
    <xf numFmtId="0" fontId="11" fillId="0" borderId="0" xfId="0" applyFont="1" applyAlignment="1">
      <alignment horizontal="center" vertical="center"/>
    </xf>
    <xf numFmtId="44" fontId="11" fillId="0" borderId="0" xfId="8" applyFont="1" applyBorder="1" applyAlignment="1">
      <alignment horizontal="center" vertical="center"/>
    </xf>
    <xf numFmtId="166" fontId="11" fillId="0" borderId="0" xfId="0" applyNumberFormat="1" applyFont="1" applyAlignment="1">
      <alignment vertical="center"/>
    </xf>
    <xf numFmtId="0" fontId="11" fillId="0" borderId="11" xfId="0" applyFont="1" applyBorder="1" applyAlignment="1" applyProtection="1">
      <alignment horizontal="center" vertical="center" wrapText="1"/>
      <protection locked="0"/>
    </xf>
    <xf numFmtId="0" fontId="11" fillId="0" borderId="0" xfId="3" applyFont="1" applyFill="1" applyBorder="1">
      <alignment horizontal="center" vertical="center" wrapText="1"/>
    </xf>
    <xf numFmtId="0" fontId="17" fillId="2" borderId="12" xfId="0" applyFont="1" applyFill="1" applyBorder="1" applyAlignment="1" applyProtection="1">
      <alignment horizontal="center" vertical="center"/>
      <protection locked="0"/>
    </xf>
    <xf numFmtId="0" fontId="11" fillId="0" borderId="11" xfId="0" applyFont="1" applyBorder="1" applyAlignment="1" applyProtection="1">
      <alignment horizontal="left" vertical="center" wrapText="1" indent="1"/>
      <protection locked="0"/>
    </xf>
    <xf numFmtId="166" fontId="11" fillId="0" borderId="11" xfId="0" applyNumberFormat="1" applyFont="1" applyBorder="1" applyAlignment="1">
      <alignment horizontal="left" vertical="center" wrapText="1" indent="1"/>
    </xf>
    <xf numFmtId="44" fontId="11" fillId="0" borderId="0" xfId="8" applyFont="1" applyBorder="1" applyAlignment="1" applyProtection="1">
      <alignment horizontal="center" vertical="center"/>
    </xf>
    <xf numFmtId="166" fontId="36" fillId="8" borderId="11" xfId="0" applyNumberFormat="1" applyFont="1" applyFill="1" applyBorder="1" applyAlignment="1">
      <alignment horizontal="left" vertical="center" wrapText="1" indent="1"/>
    </xf>
    <xf numFmtId="165" fontId="11" fillId="0" borderId="0" xfId="7" applyNumberFormat="1" applyFont="1" applyAlignment="1">
      <alignment horizontal="center"/>
    </xf>
    <xf numFmtId="0" fontId="11" fillId="0" borderId="0" xfId="0" applyFont="1" applyAlignment="1">
      <alignment vertical="center" wrapText="1"/>
    </xf>
    <xf numFmtId="2" fontId="11" fillId="0" borderId="12" xfId="7" applyNumberFormat="1"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xf numFmtId="165" fontId="11" fillId="0" borderId="12" xfId="0" applyNumberFormat="1" applyFont="1" applyBorder="1" applyAlignment="1">
      <alignment horizontal="center" vertical="center"/>
    </xf>
    <xf numFmtId="0" fontId="17" fillId="0" borderId="20" xfId="0" applyFont="1" applyBorder="1" applyAlignment="1">
      <alignment horizontal="center" vertical="center" wrapText="1"/>
    </xf>
    <xf numFmtId="0" fontId="11" fillId="0" borderId="21" xfId="0" applyFont="1" applyBorder="1" applyAlignment="1">
      <alignment horizontal="center" vertical="center"/>
    </xf>
    <xf numFmtId="0" fontId="0" fillId="0" borderId="19" xfId="0" applyBorder="1" applyAlignment="1">
      <alignment horizontal="center" vertical="center"/>
    </xf>
    <xf numFmtId="0" fontId="11" fillId="0" borderId="15" xfId="0" quotePrefix="1" applyFont="1" applyBorder="1" applyAlignment="1" applyProtection="1">
      <alignment horizontal="left" vertical="center" indent="2"/>
      <protection locked="0"/>
    </xf>
    <xf numFmtId="0" fontId="23" fillId="0" borderId="0" xfId="0" quotePrefix="1" applyFont="1" applyAlignment="1">
      <alignment horizontal="left" vertical="center" wrapText="1" indent="7"/>
    </xf>
    <xf numFmtId="0" fontId="21" fillId="0" borderId="0" xfId="0" quotePrefix="1" applyFont="1" applyAlignment="1">
      <alignment horizontal="left" vertical="center" wrapText="1" indent="4"/>
    </xf>
    <xf numFmtId="0" fontId="21" fillId="0" borderId="0" xfId="0" quotePrefix="1" applyFont="1" applyAlignment="1">
      <alignment horizontal="left" wrapText="1" indent="5"/>
    </xf>
    <xf numFmtId="0" fontId="21" fillId="0" borderId="0" xfId="0" quotePrefix="1" applyFont="1" applyAlignment="1">
      <alignment horizontal="left" vertical="center" wrapText="1" indent="3"/>
    </xf>
    <xf numFmtId="0" fontId="38" fillId="7" borderId="0" xfId="1" applyFont="1" applyFill="1" applyAlignment="1">
      <alignment horizontal="center" vertical="center" wrapText="1"/>
    </xf>
    <xf numFmtId="0" fontId="21" fillId="4" borderId="0" xfId="0" quotePrefix="1" applyFont="1" applyFill="1" applyAlignment="1">
      <alignment horizontal="left" vertical="center" wrapText="1" indent="2"/>
    </xf>
    <xf numFmtId="0" fontId="21" fillId="4" borderId="0" xfId="0" applyFont="1" applyFill="1" applyAlignment="1">
      <alignment horizontal="left" vertical="center" wrapText="1" indent="2"/>
    </xf>
    <xf numFmtId="0" fontId="21" fillId="0" borderId="0" xfId="0" quotePrefix="1" applyFont="1" applyAlignment="1">
      <alignment horizontal="left" wrapText="1" indent="3"/>
    </xf>
    <xf numFmtId="0" fontId="21" fillId="4" borderId="0" xfId="0" applyFont="1" applyFill="1" applyAlignment="1">
      <alignment horizontal="left" vertical="center" wrapText="1"/>
    </xf>
    <xf numFmtId="0" fontId="21" fillId="4" borderId="0" xfId="0" quotePrefix="1" applyFont="1" applyFill="1" applyAlignment="1">
      <alignment horizontal="center" vertical="center" wrapText="1"/>
    </xf>
    <xf numFmtId="0" fontId="21" fillId="4" borderId="0" xfId="0" quotePrefix="1" applyFont="1" applyFill="1" applyAlignment="1">
      <alignment horizontal="left" vertical="center" wrapText="1" indent="4"/>
    </xf>
    <xf numFmtId="0" fontId="39" fillId="0" borderId="0" xfId="0" applyFont="1" applyAlignment="1">
      <alignment horizontal="center"/>
    </xf>
    <xf numFmtId="0" fontId="25" fillId="7" borderId="0" xfId="0" applyFont="1" applyFill="1" applyAlignment="1">
      <alignment horizontal="center"/>
    </xf>
    <xf numFmtId="0" fontId="6" fillId="0" borderId="0" xfId="0" quotePrefix="1" applyFont="1" applyAlignment="1">
      <alignment horizontal="center"/>
    </xf>
    <xf numFmtId="0" fontId="19" fillId="0" borderId="0" xfId="0" applyFont="1" applyAlignment="1">
      <alignment horizontal="center"/>
    </xf>
    <xf numFmtId="0" fontId="16" fillId="0" borderId="0" xfId="0" applyFont="1" applyAlignment="1">
      <alignment horizontal="center" vertical="center"/>
    </xf>
    <xf numFmtId="0" fontId="0" fillId="6" borderId="0" xfId="0" applyFill="1" applyAlignment="1">
      <alignment horizontal="center" vertical="center" wrapText="1"/>
    </xf>
    <xf numFmtId="165" fontId="0" fillId="6" borderId="0" xfId="0" applyNumberFormat="1" applyFill="1" applyAlignment="1">
      <alignment horizontal="center" vertical="center"/>
    </xf>
    <xf numFmtId="0" fontId="18" fillId="6" borderId="0" xfId="0" applyFont="1" applyFill="1" applyAlignment="1">
      <alignment horizontal="center" vertical="center" wrapText="1"/>
    </xf>
    <xf numFmtId="0" fontId="13" fillId="0" borderId="0" xfId="0" applyFont="1" applyAlignment="1">
      <alignment horizontal="left" vertical="center" wrapText="1"/>
    </xf>
    <xf numFmtId="0" fontId="17" fillId="0" borderId="20" xfId="0" applyFont="1" applyBorder="1" applyAlignment="1">
      <alignment horizontal="center" vertical="center" wrapText="1"/>
    </xf>
    <xf numFmtId="0" fontId="9" fillId="2" borderId="0" xfId="0" applyFont="1" applyFill="1" applyAlignment="1">
      <alignment horizontal="left"/>
    </xf>
    <xf numFmtId="0" fontId="35" fillId="8" borderId="15" xfId="0" applyFont="1" applyFill="1" applyBorder="1" applyAlignment="1">
      <alignment horizontal="center" vertical="center" wrapText="1"/>
    </xf>
    <xf numFmtId="0" fontId="35" fillId="8" borderId="17" xfId="0" applyFont="1" applyFill="1" applyBorder="1" applyAlignment="1">
      <alignment horizontal="center" vertical="center" wrapText="1"/>
    </xf>
    <xf numFmtId="0" fontId="35" fillId="8" borderId="16" xfId="0" applyFont="1" applyFill="1" applyBorder="1" applyAlignment="1">
      <alignment horizontal="center" vertical="center" wrapText="1"/>
    </xf>
    <xf numFmtId="0" fontId="12" fillId="5" borderId="15" xfId="0" quotePrefix="1" applyFont="1" applyFill="1" applyBorder="1" applyAlignment="1" applyProtection="1">
      <alignment horizontal="left" vertical="center" wrapText="1"/>
      <protection locked="0"/>
    </xf>
    <xf numFmtId="0" fontId="12" fillId="5" borderId="16" xfId="0" quotePrefix="1" applyFont="1" applyFill="1" applyBorder="1" applyAlignment="1" applyProtection="1">
      <alignment horizontal="left" vertical="center" wrapText="1"/>
      <protection locked="0"/>
    </xf>
    <xf numFmtId="0" fontId="11" fillId="0" borderId="15" xfId="0" quotePrefix="1" applyFont="1" applyBorder="1" applyAlignment="1" applyProtection="1">
      <alignment horizontal="left" vertical="center" wrapText="1" indent="2"/>
      <protection locked="0"/>
    </xf>
    <xf numFmtId="0" fontId="11" fillId="0" borderId="16" xfId="0" quotePrefix="1" applyFont="1" applyBorder="1" applyAlignment="1" applyProtection="1">
      <alignment horizontal="left" vertical="center" wrapText="1" indent="2"/>
      <protection locked="0"/>
    </xf>
    <xf numFmtId="0" fontId="14" fillId="0" borderId="15" xfId="0" quotePrefix="1" applyFont="1" applyBorder="1" applyAlignment="1" applyProtection="1">
      <alignment horizontal="left" vertical="center" wrapText="1" indent="1"/>
      <protection locked="0"/>
    </xf>
    <xf numFmtId="0" fontId="14" fillId="0" borderId="16" xfId="0" quotePrefix="1" applyFont="1" applyBorder="1" applyAlignment="1" applyProtection="1">
      <alignment horizontal="left" vertical="center" wrapText="1" indent="1"/>
      <protection locked="0"/>
    </xf>
    <xf numFmtId="0" fontId="9" fillId="2" borderId="0" xfId="0" applyFont="1" applyFill="1" applyAlignment="1">
      <alignment horizontal="left" vertical="center"/>
    </xf>
    <xf numFmtId="0" fontId="17" fillId="2" borderId="0" xfId="0" applyFont="1" applyFill="1" applyAlignment="1">
      <alignment horizontal="left" vertical="center"/>
    </xf>
    <xf numFmtId="0" fontId="11" fillId="0" borderId="15" xfId="0" applyFont="1" applyBorder="1" applyAlignment="1" applyProtection="1">
      <alignment horizontal="left" vertical="center" wrapText="1" indent="2"/>
      <protection locked="0"/>
    </xf>
    <xf numFmtId="0" fontId="11" fillId="0" borderId="16" xfId="0" applyFont="1" applyBorder="1" applyAlignment="1" applyProtection="1">
      <alignment horizontal="left" vertical="center" wrapText="1" indent="2"/>
      <protection locked="0"/>
    </xf>
    <xf numFmtId="0" fontId="11" fillId="0" borderId="15" xfId="0" quotePrefix="1" applyFont="1" applyBorder="1" applyAlignment="1" applyProtection="1">
      <alignment horizontal="left" vertical="center" wrapText="1" indent="4"/>
      <protection locked="0"/>
    </xf>
    <xf numFmtId="0" fontId="11" fillId="0" borderId="16" xfId="0" quotePrefix="1" applyFont="1" applyBorder="1" applyAlignment="1" applyProtection="1">
      <alignment horizontal="left" vertical="center" wrapText="1" indent="4"/>
      <protection locked="0"/>
    </xf>
    <xf numFmtId="0" fontId="11" fillId="0" borderId="15" xfId="0" quotePrefix="1" applyFont="1" applyBorder="1" applyAlignment="1" applyProtection="1">
      <alignment horizontal="left" vertical="center" indent="2"/>
      <protection locked="0"/>
    </xf>
    <xf numFmtId="0" fontId="11" fillId="0" borderId="16" xfId="0" quotePrefix="1" applyFont="1" applyBorder="1" applyAlignment="1" applyProtection="1">
      <alignment horizontal="left" vertical="center" indent="2"/>
      <protection locked="0"/>
    </xf>
    <xf numFmtId="0" fontId="29" fillId="7" borderId="0" xfId="1" applyFont="1" applyFill="1" applyAlignment="1">
      <alignment horizontal="center" vertical="center"/>
    </xf>
    <xf numFmtId="0" fontId="34" fillId="0" borderId="0" xfId="3" applyFont="1" applyFill="1" applyBorder="1">
      <alignment horizontal="center" vertical="center" wrapText="1"/>
    </xf>
    <xf numFmtId="0" fontId="40" fillId="0" borderId="15" xfId="0" quotePrefix="1" applyFont="1" applyBorder="1" applyAlignment="1" applyProtection="1">
      <alignment horizontal="right" vertical="center" wrapText="1" indent="2"/>
      <protection locked="0"/>
    </xf>
    <xf numFmtId="0" fontId="40" fillId="0" borderId="16" xfId="0" quotePrefix="1" applyFont="1" applyBorder="1" applyAlignment="1" applyProtection="1">
      <alignment horizontal="right" vertical="center" wrapText="1" indent="2"/>
      <protection locked="0"/>
    </xf>
  </cellXfs>
  <cellStyles count="10">
    <cellStyle name="ligne sous theme dans tableau" xfId="4" xr:uid="{00000000-0005-0000-0000-000000000000}"/>
    <cellStyle name="Milliers" xfId="7" builtinId="3"/>
    <cellStyle name="Monétaire" xfId="8" builtinId="4"/>
    <cellStyle name="Normal" xfId="0" builtinId="0"/>
    <cellStyle name="Normal 2" xfId="5" xr:uid="{00000000-0005-0000-0000-000004000000}"/>
    <cellStyle name="Normal 3" xfId="9" xr:uid="{00000000-0005-0000-0000-000005000000}"/>
    <cellStyle name="Tableau colonne en-tête" xfId="3" xr:uid="{00000000-0005-0000-0000-000006000000}"/>
    <cellStyle name="Titre" xfId="1" builtinId="15" customBuiltin="1"/>
    <cellStyle name="Titre 1" xfId="2" builtinId="16" customBuiltin="1"/>
    <cellStyle name="Titre 2" xfId="6" builtinId="17" customBuiltin="1"/>
  </cellStyles>
  <dxfs count="9">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theme="3" tint="0.59996337778862885"/>
        </patternFill>
      </fill>
    </dxf>
    <dxf>
      <fill>
        <patternFill>
          <bgColor theme="3" tint="0.59996337778862885"/>
        </patternFill>
      </fill>
    </dxf>
    <dxf>
      <fill>
        <patternFill>
          <bgColor theme="3"/>
        </patternFill>
      </fill>
    </dxf>
  </dxfs>
  <tableStyles count="0" defaultTableStyle="TableStyleMedium9" defaultPivotStyle="PivotStyleLight16"/>
  <colors>
    <mruColors>
      <color rgb="FF376E9B"/>
      <color rgb="FFF9D2D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_communs/Outils%20de%20la%20performance/OUTILS%20CREES/A%20valider/1.01%20-%20outil%20planif%20&#233;quipe%20-%20A%20VALI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Mode d'emploi"/>
      <sheetName val="Informations clients"/>
      <sheetName val="Paramètres"/>
      <sheetName val="JANVIER"/>
      <sheetName val="FEVRIER"/>
      <sheetName val="MARS"/>
      <sheetName val="AVRIL"/>
      <sheetName val="MAI"/>
      <sheetName val="JUIN"/>
      <sheetName val="JUILLET"/>
      <sheetName val="AOUT"/>
      <sheetName val="SEPTEMBRE"/>
      <sheetName val="OCTOBRE"/>
      <sheetName val="NOVEMBRE"/>
      <sheetName val="DECEMBRE"/>
      <sheetName val="Technique"/>
    </sheetNames>
    <sheetDataSet>
      <sheetData sheetId="0"/>
      <sheetData sheetId="1"/>
      <sheetData sheetId="2">
        <row r="15">
          <cell r="A15" t="str">
            <v>Resp 1</v>
          </cell>
          <cell r="B15" t="str">
            <v>Coll 1</v>
          </cell>
        </row>
        <row r="16">
          <cell r="A16" t="str">
            <v>Resp 2</v>
          </cell>
          <cell r="B16" t="str">
            <v>Coll 2</v>
          </cell>
        </row>
        <row r="17">
          <cell r="A17" t="str">
            <v>Resp 3</v>
          </cell>
          <cell r="B17" t="str">
            <v>Coll 3</v>
          </cell>
        </row>
        <row r="18">
          <cell r="A18" t="str">
            <v>Resp 4</v>
          </cell>
          <cell r="B18" t="str">
            <v>Coll 4</v>
          </cell>
        </row>
        <row r="19">
          <cell r="A19" t="str">
            <v>Resp 5</v>
          </cell>
          <cell r="B19" t="str">
            <v>Coll 5</v>
          </cell>
        </row>
        <row r="20">
          <cell r="A20" t="str">
            <v>Resp 6</v>
          </cell>
          <cell r="B20" t="str">
            <v>Coll 6</v>
          </cell>
        </row>
        <row r="21">
          <cell r="A21" t="str">
            <v>Resp 7</v>
          </cell>
          <cell r="B21" t="str">
            <v>Coll 7</v>
          </cell>
        </row>
        <row r="33">
          <cell r="A33" t="str">
            <v>SARL</v>
          </cell>
        </row>
        <row r="34">
          <cell r="A34" t="str">
            <v>SA</v>
          </cell>
        </row>
        <row r="35">
          <cell r="A35" t="str">
            <v>SAS</v>
          </cell>
        </row>
        <row r="36">
          <cell r="A36" t="str">
            <v>SCI</v>
          </cell>
        </row>
        <row r="37">
          <cell r="A37" t="str">
            <v>BNC</v>
          </cell>
        </row>
        <row r="38">
          <cell r="A38" t="str">
            <v>BIC</v>
          </cell>
        </row>
        <row r="39">
          <cell r="A39" t="str">
            <v>Association</v>
          </cell>
        </row>
        <row r="40">
          <cell r="A40" t="str">
            <v>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4">
          <cell r="A4" t="str">
            <v>Réel mensuel</v>
          </cell>
        </row>
        <row r="5">
          <cell r="A5" t="str">
            <v>Réel trimestriel</v>
          </cell>
        </row>
        <row r="6">
          <cell r="A6" t="str">
            <v>Acompte/CA12</v>
          </cell>
        </row>
        <row r="45">
          <cell r="H45" t="str">
            <v>Néant</v>
          </cell>
        </row>
        <row r="46">
          <cell r="H46" t="str">
            <v>Moins de 10</v>
          </cell>
        </row>
        <row r="47">
          <cell r="H47" t="str">
            <v>Plus de 10</v>
          </cell>
        </row>
        <row r="48">
          <cell r="H48" t="str">
            <v>Plus de 20</v>
          </cell>
        </row>
        <row r="79">
          <cell r="A79" t="str">
            <v>Non concerné</v>
          </cell>
        </row>
        <row r="80">
          <cell r="A80" t="str">
            <v>Mensuel</v>
          </cell>
        </row>
        <row r="81">
          <cell r="A81" t="str">
            <v>Annuel</v>
          </cell>
        </row>
      </sheetData>
    </sheetDataSet>
  </externalBook>
</externalLink>
</file>

<file path=xl/theme/theme1.xml><?xml version="1.0" encoding="utf-8"?>
<a:theme xmlns:a="http://schemas.openxmlformats.org/drawingml/2006/main" name="CRO-CRCC">
  <a:themeElements>
    <a:clrScheme name="CRO">
      <a:dk1>
        <a:srgbClr val="016479"/>
      </a:dk1>
      <a:lt1>
        <a:sysClr val="window" lastClr="FFFFFF"/>
      </a:lt1>
      <a:dk2>
        <a:srgbClr val="FF2B44"/>
      </a:dk2>
      <a:lt2>
        <a:srgbClr val="CFCFCF"/>
      </a:lt2>
      <a:accent1>
        <a:srgbClr val="F44455"/>
      </a:accent1>
      <a:accent2>
        <a:srgbClr val="635DA5"/>
      </a:accent2>
      <a:accent3>
        <a:srgbClr val="3AB0AB"/>
      </a:accent3>
      <a:accent4>
        <a:srgbClr val="8064A2"/>
      </a:accent4>
      <a:accent5>
        <a:srgbClr val="FFF9BF"/>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zoomScaleNormal="100" workbookViewId="0">
      <selection activeCell="F13" sqref="F13"/>
    </sheetView>
  </sheetViews>
  <sheetFormatPr baseColWidth="10" defaultColWidth="0" defaultRowHeight="15" zeroHeight="1" x14ac:dyDescent="0.25"/>
  <cols>
    <col min="1" max="1" width="3.140625" customWidth="1"/>
    <col min="2" max="2" width="10.7109375" customWidth="1"/>
    <col min="3" max="7" width="11.42578125" customWidth="1"/>
    <col min="8" max="8" width="10.7109375" customWidth="1"/>
    <col min="9" max="9" width="11.42578125" customWidth="1"/>
    <col min="10" max="10" width="3.140625" customWidth="1"/>
    <col min="11" max="16384" width="11.42578125" hidden="1"/>
  </cols>
  <sheetData>
    <row r="1" spans="2:9" ht="18.75" customHeight="1" x14ac:dyDescent="0.25">
      <c r="B1" s="136" t="s">
        <v>124</v>
      </c>
      <c r="C1" s="136"/>
      <c r="D1" s="136"/>
      <c r="E1" s="136"/>
      <c r="F1" s="136"/>
      <c r="G1" s="136"/>
      <c r="H1" s="136"/>
      <c r="I1" s="136"/>
    </row>
    <row r="2" spans="2:9" x14ac:dyDescent="0.25"/>
    <row r="3" spans="2:9" x14ac:dyDescent="0.25">
      <c r="B3" s="143" t="s">
        <v>119</v>
      </c>
      <c r="C3" s="143"/>
      <c r="D3" s="143"/>
      <c r="E3" s="143"/>
      <c r="F3" s="143"/>
      <c r="G3" s="143"/>
      <c r="H3" s="143"/>
      <c r="I3" s="143"/>
    </row>
    <row r="4" spans="2:9" x14ac:dyDescent="0.25"/>
    <row r="5" spans="2:9" x14ac:dyDescent="0.25">
      <c r="C5" s="3" t="s">
        <v>120</v>
      </c>
      <c r="D5" s="1"/>
      <c r="E5" s="1"/>
      <c r="F5" s="1"/>
      <c r="G5" s="1"/>
    </row>
    <row r="6" spans="2:9" x14ac:dyDescent="0.25">
      <c r="C6" s="140" t="s">
        <v>125</v>
      </c>
      <c r="D6" s="140"/>
      <c r="E6" s="140"/>
      <c r="F6" s="140"/>
      <c r="G6" s="140"/>
      <c r="H6" s="140"/>
      <c r="I6" s="140"/>
    </row>
    <row r="7" spans="2:9" ht="67.5" customHeight="1" x14ac:dyDescent="0.25">
      <c r="C7" s="137" t="s">
        <v>143</v>
      </c>
      <c r="D7" s="138"/>
      <c r="E7" s="138"/>
      <c r="F7" s="138"/>
      <c r="G7" s="138"/>
      <c r="H7" s="138"/>
      <c r="I7" s="138"/>
    </row>
    <row r="8" spans="2:9" ht="33" customHeight="1" x14ac:dyDescent="0.25">
      <c r="C8" s="137" t="s">
        <v>126</v>
      </c>
      <c r="D8" s="138"/>
      <c r="E8" s="138"/>
      <c r="F8" s="138"/>
      <c r="G8" s="138"/>
      <c r="H8" s="138"/>
      <c r="I8" s="138"/>
    </row>
    <row r="9" spans="2:9" x14ac:dyDescent="0.25">
      <c r="C9" s="3" t="s">
        <v>121</v>
      </c>
      <c r="D9" s="1"/>
      <c r="E9" s="1"/>
      <c r="F9" s="1"/>
      <c r="G9" s="1"/>
    </row>
    <row r="10" spans="2:9" x14ac:dyDescent="0.25">
      <c r="C10" s="57" t="s">
        <v>127</v>
      </c>
      <c r="D10" s="58"/>
      <c r="E10" s="2"/>
      <c r="F10" s="2"/>
      <c r="G10" s="2"/>
    </row>
    <row r="11" spans="2:9" ht="15" customHeight="1" x14ac:dyDescent="0.25">
      <c r="C11" s="59"/>
      <c r="D11" s="60" t="s">
        <v>122</v>
      </c>
      <c r="E11" s="22"/>
      <c r="F11" s="22"/>
      <c r="G11" s="22"/>
      <c r="H11" s="4"/>
      <c r="I11" s="4"/>
    </row>
    <row r="12" spans="2:9" ht="15" customHeight="1" x14ac:dyDescent="0.25">
      <c r="C12" s="59"/>
      <c r="D12" s="60" t="s">
        <v>128</v>
      </c>
      <c r="E12" s="22"/>
      <c r="F12" s="22"/>
      <c r="G12" s="22"/>
      <c r="H12" s="4"/>
      <c r="I12" s="4"/>
    </row>
    <row r="13" spans="2:9" ht="15" customHeight="1" x14ac:dyDescent="0.25">
      <c r="C13" s="59"/>
      <c r="D13" s="60"/>
      <c r="E13" s="22"/>
      <c r="F13" s="22"/>
      <c r="G13" s="22"/>
      <c r="H13" s="4"/>
      <c r="I13" s="4"/>
    </row>
    <row r="14" spans="2:9" x14ac:dyDescent="0.25">
      <c r="C14" s="61" t="s">
        <v>123</v>
      </c>
      <c r="D14" s="2"/>
      <c r="E14" s="2"/>
      <c r="F14" s="2"/>
      <c r="G14" s="2"/>
    </row>
    <row r="15" spans="2:9" ht="15" customHeight="1" x14ac:dyDescent="0.25">
      <c r="C15" s="141" t="s">
        <v>132</v>
      </c>
      <c r="D15" s="141"/>
      <c r="E15" s="141"/>
      <c r="F15" s="141"/>
      <c r="G15" s="141"/>
      <c r="H15" s="141"/>
      <c r="I15" s="141"/>
    </row>
    <row r="16" spans="2:9" ht="15" customHeight="1" x14ac:dyDescent="0.25">
      <c r="C16" s="67"/>
      <c r="D16" s="67"/>
      <c r="E16" s="67"/>
      <c r="F16" s="67"/>
      <c r="G16" s="67"/>
      <c r="H16" s="67"/>
      <c r="I16" s="67"/>
    </row>
    <row r="17" spans="3:9" ht="28.5" customHeight="1" x14ac:dyDescent="0.25">
      <c r="C17" s="137" t="s">
        <v>133</v>
      </c>
      <c r="D17" s="137"/>
      <c r="E17" s="137"/>
      <c r="F17" s="137"/>
      <c r="G17" s="137"/>
      <c r="H17" s="137"/>
      <c r="I17" s="137"/>
    </row>
    <row r="18" spans="3:9" ht="15" customHeight="1" x14ac:dyDescent="0.25">
      <c r="C18" s="68" t="s">
        <v>134</v>
      </c>
      <c r="D18" s="67"/>
      <c r="E18" s="67"/>
      <c r="F18" s="67"/>
      <c r="G18" s="67"/>
      <c r="H18" s="67"/>
      <c r="I18" s="67"/>
    </row>
    <row r="19" spans="3:9" ht="15" customHeight="1" x14ac:dyDescent="0.25">
      <c r="C19" s="69" t="s">
        <v>135</v>
      </c>
      <c r="D19" s="70"/>
      <c r="E19" s="70"/>
      <c r="F19" s="70"/>
      <c r="G19" s="70"/>
      <c r="H19" s="70"/>
      <c r="I19" s="70"/>
    </row>
    <row r="20" spans="3:9" ht="48.75" customHeight="1" x14ac:dyDescent="0.25">
      <c r="C20" s="142" t="s">
        <v>136</v>
      </c>
      <c r="D20" s="142"/>
      <c r="E20" s="142"/>
      <c r="F20" s="142"/>
      <c r="G20" s="142"/>
      <c r="H20" s="142"/>
      <c r="I20" s="142"/>
    </row>
    <row r="21" spans="3:9" ht="15" customHeight="1" x14ac:dyDescent="0.25">
      <c r="C21" s="69" t="s">
        <v>137</v>
      </c>
      <c r="D21" s="67"/>
      <c r="E21" s="67"/>
      <c r="F21" s="67"/>
      <c r="G21" s="67"/>
      <c r="H21" s="67"/>
      <c r="I21" s="67"/>
    </row>
    <row r="22" spans="3:9" x14ac:dyDescent="0.25"/>
    <row r="23" spans="3:9" x14ac:dyDescent="0.25">
      <c r="C23" s="61" t="s">
        <v>138</v>
      </c>
    </row>
    <row r="24" spans="3:9" x14ac:dyDescent="0.25">
      <c r="C24" s="139" t="s">
        <v>139</v>
      </c>
      <c r="D24" s="139"/>
      <c r="E24" s="139"/>
      <c r="F24" s="139"/>
      <c r="G24" s="139"/>
      <c r="H24" s="139"/>
      <c r="I24" s="139"/>
    </row>
    <row r="25" spans="3:9" x14ac:dyDescent="0.25">
      <c r="C25" s="134" t="s">
        <v>140</v>
      </c>
      <c r="D25" s="134"/>
      <c r="E25" s="134"/>
      <c r="F25" s="134"/>
      <c r="G25" s="134"/>
      <c r="H25" s="134"/>
      <c r="I25" s="134"/>
    </row>
    <row r="26" spans="3:9" x14ac:dyDescent="0.25">
      <c r="C26" s="134" t="s">
        <v>141</v>
      </c>
      <c r="D26" s="134"/>
      <c r="E26" s="134"/>
      <c r="F26" s="134"/>
      <c r="G26" s="134"/>
      <c r="H26" s="134"/>
      <c r="I26" s="134"/>
    </row>
    <row r="27" spans="3:9" x14ac:dyDescent="0.25">
      <c r="C27" s="63"/>
      <c r="D27" s="63"/>
      <c r="E27" s="63"/>
      <c r="F27" s="63"/>
      <c r="G27" s="63"/>
      <c r="H27" s="63"/>
      <c r="I27" s="63"/>
    </row>
    <row r="28" spans="3:9" x14ac:dyDescent="0.25">
      <c r="C28" s="71" t="s">
        <v>5</v>
      </c>
    </row>
    <row r="29" spans="3:9" x14ac:dyDescent="0.25">
      <c r="C29" s="62" t="s">
        <v>142</v>
      </c>
      <c r="D29" s="63"/>
      <c r="E29" s="63"/>
      <c r="F29" s="63"/>
      <c r="G29" s="63"/>
      <c r="H29" s="63"/>
      <c r="I29" s="63"/>
    </row>
    <row r="30" spans="3:9" x14ac:dyDescent="0.25">
      <c r="C30" s="63"/>
      <c r="D30" s="63"/>
      <c r="E30" s="63"/>
      <c r="F30" s="63"/>
      <c r="G30" s="63"/>
      <c r="H30" s="63"/>
      <c r="I30" s="63"/>
    </row>
    <row r="31" spans="3:9" x14ac:dyDescent="0.25">
      <c r="C31" s="71" t="s">
        <v>117</v>
      </c>
    </row>
    <row r="32" spans="3:9" ht="36" customHeight="1" x14ac:dyDescent="0.25">
      <c r="C32" s="135" t="s">
        <v>144</v>
      </c>
      <c r="D32" s="135"/>
      <c r="E32" s="135"/>
      <c r="F32" s="135"/>
      <c r="G32" s="135"/>
      <c r="H32" s="135"/>
      <c r="I32" s="135"/>
    </row>
    <row r="33" spans="3:9" ht="39" customHeight="1" x14ac:dyDescent="0.25">
      <c r="C33" s="135" t="s">
        <v>145</v>
      </c>
      <c r="D33" s="135"/>
      <c r="E33" s="135"/>
      <c r="F33" s="135"/>
      <c r="G33" s="135"/>
      <c r="H33" s="135"/>
      <c r="I33" s="135"/>
    </row>
    <row r="34" spans="3:9" x14ac:dyDescent="0.25">
      <c r="C34" s="73" t="s">
        <v>146</v>
      </c>
      <c r="D34" s="72"/>
      <c r="E34" s="72"/>
      <c r="F34" s="72"/>
      <c r="G34" s="72"/>
      <c r="H34" s="72"/>
      <c r="I34" s="72"/>
    </row>
    <row r="35" spans="3:9" ht="30.95" customHeight="1" x14ac:dyDescent="0.25">
      <c r="C35" s="133" t="s">
        <v>149</v>
      </c>
      <c r="D35" s="133"/>
      <c r="E35" s="133"/>
      <c r="F35" s="133"/>
      <c r="G35" s="133"/>
      <c r="H35" s="133"/>
      <c r="I35" s="133"/>
    </row>
    <row r="36" spans="3:9" ht="30.95" customHeight="1" x14ac:dyDescent="0.25">
      <c r="C36" s="133" t="s">
        <v>150</v>
      </c>
      <c r="D36" s="133"/>
      <c r="E36" s="133"/>
      <c r="F36" s="133"/>
      <c r="G36" s="133"/>
      <c r="H36" s="133"/>
      <c r="I36" s="133"/>
    </row>
    <row r="37" spans="3:9" ht="42.95" customHeight="1" x14ac:dyDescent="0.25">
      <c r="C37" s="133" t="s">
        <v>151</v>
      </c>
      <c r="D37" s="133"/>
      <c r="E37" s="133"/>
      <c r="F37" s="133"/>
      <c r="G37" s="133"/>
      <c r="H37" s="133"/>
      <c r="I37" s="133"/>
    </row>
    <row r="38" spans="3:9" ht="27.75" customHeight="1" x14ac:dyDescent="0.25">
      <c r="C38" s="132" t="s">
        <v>152</v>
      </c>
      <c r="D38" s="132"/>
      <c r="E38" s="132"/>
      <c r="F38" s="132"/>
      <c r="G38" s="132"/>
      <c r="H38" s="132"/>
      <c r="I38" s="132"/>
    </row>
    <row r="39" spans="3:9" ht="30.95" customHeight="1" x14ac:dyDescent="0.25">
      <c r="C39" s="133" t="s">
        <v>153</v>
      </c>
      <c r="D39" s="133"/>
      <c r="E39" s="133"/>
      <c r="F39" s="133"/>
      <c r="G39" s="133"/>
      <c r="H39" s="133"/>
      <c r="I39" s="133"/>
    </row>
  </sheetData>
  <mergeCells count="18">
    <mergeCell ref="B1:I1"/>
    <mergeCell ref="C7:I7"/>
    <mergeCell ref="C24:I24"/>
    <mergeCell ref="C25:I25"/>
    <mergeCell ref="C6:I6"/>
    <mergeCell ref="C8:I8"/>
    <mergeCell ref="C15:I15"/>
    <mergeCell ref="C17:I17"/>
    <mergeCell ref="C20:I20"/>
    <mergeCell ref="B3:I3"/>
    <mergeCell ref="C38:I38"/>
    <mergeCell ref="C39:I39"/>
    <mergeCell ref="C26:I26"/>
    <mergeCell ref="C32:I32"/>
    <mergeCell ref="C33:I33"/>
    <mergeCell ref="C35:I35"/>
    <mergeCell ref="C36:I36"/>
    <mergeCell ref="C37:I37"/>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pageSetUpPr fitToPage="1"/>
  </sheetPr>
  <dimension ref="A1:Q27"/>
  <sheetViews>
    <sheetView showGridLines="0" topLeftCell="A9" zoomScaleNormal="100" workbookViewId="0">
      <selection activeCell="F10" sqref="F10"/>
    </sheetView>
  </sheetViews>
  <sheetFormatPr baseColWidth="10" defaultColWidth="0" defaultRowHeight="15" zeroHeight="1" x14ac:dyDescent="0.25"/>
  <cols>
    <col min="1" max="2" width="6.140625" customWidth="1"/>
    <col min="3" max="3" width="1.7109375" customWidth="1"/>
    <col min="4" max="4" width="44.140625" customWidth="1"/>
    <col min="5" max="5" width="1.7109375" customWidth="1"/>
    <col min="6" max="6" width="26" bestFit="1" customWidth="1"/>
    <col min="7" max="7" width="8.140625" customWidth="1"/>
    <col min="8" max="8" width="26" hidden="1" customWidth="1"/>
    <col min="9" max="9" width="1.7109375" hidden="1" customWidth="1"/>
    <col min="10" max="10" width="24.7109375" style="20" hidden="1" customWidth="1"/>
    <col min="11" max="12" width="15" hidden="1" customWidth="1"/>
    <col min="13" max="13" width="24.7109375" hidden="1" customWidth="1"/>
    <col min="14" max="14" width="15" hidden="1" customWidth="1"/>
    <col min="15" max="15" width="26.140625" hidden="1" customWidth="1"/>
    <col min="16" max="17" width="10.7109375" hidden="1" customWidth="1"/>
    <col min="18" max="16384" width="15" hidden="1"/>
  </cols>
  <sheetData>
    <row r="1" spans="2:15" x14ac:dyDescent="0.25"/>
    <row r="2" spans="2:15" ht="21" x14ac:dyDescent="0.35">
      <c r="B2" s="144" t="s">
        <v>124</v>
      </c>
      <c r="C2" s="144"/>
      <c r="D2" s="144"/>
      <c r="E2" s="144"/>
      <c r="F2" s="144"/>
      <c r="H2" s="146" t="s">
        <v>154</v>
      </c>
      <c r="I2" s="146"/>
      <c r="J2" s="146"/>
      <c r="K2" s="146"/>
      <c r="L2" s="49"/>
      <c r="M2" s="49"/>
      <c r="N2" s="49"/>
      <c r="O2" s="49"/>
    </row>
    <row r="3" spans="2:15" ht="18.75" x14ac:dyDescent="0.3">
      <c r="B3" s="145" t="s">
        <v>130</v>
      </c>
      <c r="C3" s="145"/>
      <c r="D3" s="145"/>
      <c r="E3" s="145"/>
      <c r="F3" s="145"/>
      <c r="G3" s="49"/>
    </row>
    <row r="4" spans="2:15" x14ac:dyDescent="0.25"/>
    <row r="5" spans="2:15" x14ac:dyDescent="0.25">
      <c r="B5" s="153" t="s">
        <v>46</v>
      </c>
      <c r="C5" s="153"/>
      <c r="D5" s="153"/>
    </row>
    <row r="6" spans="2:15" ht="15" customHeight="1" x14ac:dyDescent="0.25">
      <c r="D6" s="8"/>
      <c r="J6" s="39" t="s">
        <v>129</v>
      </c>
      <c r="K6" s="39" t="s">
        <v>104</v>
      </c>
    </row>
    <row r="7" spans="2:15" s="8" customFormat="1" ht="15.75" x14ac:dyDescent="0.25">
      <c r="C7" s="128"/>
      <c r="D7" s="128" t="s">
        <v>40</v>
      </c>
      <c r="E7" s="128"/>
      <c r="F7" s="128" t="s">
        <v>157</v>
      </c>
      <c r="G7" s="81"/>
      <c r="H7" s="19"/>
      <c r="J7" s="40" t="s">
        <v>41</v>
      </c>
      <c r="K7" s="42">
        <f>+F8</f>
        <v>150</v>
      </c>
    </row>
    <row r="8" spans="2:15" x14ac:dyDescent="0.25">
      <c r="C8" s="111"/>
      <c r="D8" s="111" t="s">
        <v>35</v>
      </c>
      <c r="E8" s="111"/>
      <c r="F8" s="121">
        <v>150</v>
      </c>
      <c r="G8" s="19"/>
      <c r="H8" s="20"/>
      <c r="J8" s="40" t="s">
        <v>42</v>
      </c>
      <c r="K8" s="42">
        <f>+F9</f>
        <v>125</v>
      </c>
    </row>
    <row r="9" spans="2:15" x14ac:dyDescent="0.25">
      <c r="C9" s="111"/>
      <c r="D9" s="111" t="s">
        <v>36</v>
      </c>
      <c r="E9" s="111"/>
      <c r="F9" s="121">
        <v>125</v>
      </c>
      <c r="G9" s="19"/>
      <c r="H9" s="20"/>
      <c r="J9" s="40" t="s">
        <v>43</v>
      </c>
      <c r="K9" s="42">
        <f>+F10</f>
        <v>110</v>
      </c>
    </row>
    <row r="10" spans="2:15" x14ac:dyDescent="0.25">
      <c r="C10" s="111"/>
      <c r="D10" s="111" t="s">
        <v>37</v>
      </c>
      <c r="E10" s="111"/>
      <c r="F10" s="121">
        <v>110</v>
      </c>
      <c r="G10" s="19"/>
      <c r="H10" s="20"/>
      <c r="J10" s="40" t="s">
        <v>44</v>
      </c>
      <c r="K10" s="42">
        <f>+F11</f>
        <v>75</v>
      </c>
    </row>
    <row r="11" spans="2:15" x14ac:dyDescent="0.25">
      <c r="C11" s="111"/>
      <c r="D11" s="111" t="s">
        <v>38</v>
      </c>
      <c r="E11" s="111"/>
      <c r="F11" s="121">
        <v>75</v>
      </c>
      <c r="G11" s="19"/>
      <c r="H11" s="20"/>
      <c r="J11" s="40" t="s">
        <v>45</v>
      </c>
      <c r="K11" s="42">
        <f>+F12</f>
        <v>50</v>
      </c>
    </row>
    <row r="12" spans="2:15" x14ac:dyDescent="0.25">
      <c r="C12" s="111"/>
      <c r="D12" s="111" t="s">
        <v>39</v>
      </c>
      <c r="E12" s="111"/>
      <c r="F12" s="121">
        <v>50</v>
      </c>
      <c r="G12" s="19"/>
      <c r="H12" s="20"/>
      <c r="I12" s="20"/>
      <c r="J12" s="40" t="s">
        <v>112</v>
      </c>
      <c r="K12" s="41" t="s">
        <v>111</v>
      </c>
    </row>
    <row r="13" spans="2:15" x14ac:dyDescent="0.25">
      <c r="G13" s="19"/>
      <c r="J13" s="40" t="s">
        <v>116</v>
      </c>
      <c r="K13" s="41" t="s">
        <v>115</v>
      </c>
    </row>
    <row r="14" spans="2:15" x14ac:dyDescent="0.25">
      <c r="B14" s="153" t="s">
        <v>102</v>
      </c>
      <c r="C14" s="153"/>
      <c r="D14" s="153"/>
    </row>
    <row r="15" spans="2:15" x14ac:dyDescent="0.25">
      <c r="D15" s="46"/>
    </row>
    <row r="16" spans="2:15" ht="45" customHeight="1" x14ac:dyDescent="0.25">
      <c r="B16" s="152" t="s">
        <v>155</v>
      </c>
      <c r="C16" s="152"/>
      <c r="D16" s="152"/>
      <c r="E16" s="152"/>
      <c r="F16" s="152"/>
    </row>
    <row r="17" spans="2:13" x14ac:dyDescent="0.25">
      <c r="I17" s="43"/>
      <c r="J17" s="43"/>
      <c r="K17" s="41"/>
    </row>
    <row r="18" spans="2:13" s="8" customFormat="1" ht="32.1" customHeight="1" x14ac:dyDescent="0.25">
      <c r="B18" s="38"/>
      <c r="C18" s="21"/>
      <c r="D18" s="151" t="s">
        <v>109</v>
      </c>
      <c r="E18" s="151"/>
      <c r="F18" s="151"/>
      <c r="I18" s="40"/>
      <c r="J18" s="64"/>
      <c r="K18" s="64"/>
    </row>
    <row r="19" spans="2:13" ht="6" customHeight="1" x14ac:dyDescent="0.25">
      <c r="C19" s="21"/>
      <c r="D19" s="122"/>
      <c r="E19" s="5"/>
      <c r="F19" s="129"/>
      <c r="G19" s="21"/>
      <c r="H19" s="8"/>
      <c r="I19" s="40"/>
      <c r="J19" s="64"/>
      <c r="K19" s="64"/>
      <c r="L19" s="50"/>
      <c r="M19" s="20"/>
    </row>
    <row r="20" spans="2:13" s="8" customFormat="1" x14ac:dyDescent="0.25">
      <c r="B20" s="21"/>
      <c r="C20" s="21"/>
      <c r="D20" s="122" t="s">
        <v>103</v>
      </c>
      <c r="E20" s="5"/>
      <c r="F20" s="127">
        <v>2.5</v>
      </c>
      <c r="G20" s="48"/>
      <c r="H20" s="65" t="s">
        <v>110</v>
      </c>
      <c r="I20" s="47">
        <f>+IF(ISBLANK(B18),0,1)</f>
        <v>0</v>
      </c>
      <c r="J20" s="40" t="s">
        <v>113</v>
      </c>
      <c r="K20" s="44">
        <f>+F20</f>
        <v>2.5</v>
      </c>
    </row>
    <row r="21" spans="2:13" x14ac:dyDescent="0.25">
      <c r="B21" s="20"/>
      <c r="C21" s="21"/>
      <c r="D21" s="23"/>
      <c r="E21" s="23"/>
      <c r="F21" s="126"/>
      <c r="G21" s="24"/>
      <c r="I21" s="66"/>
      <c r="J21" s="45"/>
      <c r="K21" s="41"/>
    </row>
    <row r="22" spans="2:13" s="8" customFormat="1" ht="32.1" customHeight="1" x14ac:dyDescent="0.25">
      <c r="B22" s="38"/>
      <c r="C22" s="130"/>
      <c r="D22" s="151" t="s">
        <v>156</v>
      </c>
      <c r="E22" s="151"/>
      <c r="F22" s="151"/>
      <c r="I22" s="40"/>
      <c r="J22" s="64"/>
      <c r="K22" s="64"/>
    </row>
    <row r="23" spans="2:13" ht="6" customHeight="1" x14ac:dyDescent="0.25">
      <c r="C23" s="21"/>
      <c r="D23" s="122"/>
      <c r="E23" s="5"/>
      <c r="F23" s="129"/>
      <c r="G23" s="21"/>
      <c r="H23" s="8"/>
      <c r="I23" s="40"/>
      <c r="J23" s="64"/>
      <c r="K23" s="64"/>
      <c r="L23" s="50"/>
      <c r="M23" s="20"/>
    </row>
    <row r="24" spans="2:13" ht="60" x14ac:dyDescent="0.25">
      <c r="C24" s="5"/>
      <c r="D24" s="122" t="s">
        <v>179</v>
      </c>
      <c r="E24" s="5"/>
      <c r="F24" s="123">
        <v>3</v>
      </c>
      <c r="G24" s="21"/>
      <c r="H24" s="147" t="s">
        <v>110</v>
      </c>
      <c r="I24" s="150">
        <f>+IF(ISBLANK(B22),0,1)</f>
        <v>0</v>
      </c>
      <c r="J24" s="148" t="s">
        <v>114</v>
      </c>
      <c r="K24" s="149">
        <f>F24/60*VLOOKUP(F26,D8:F12,3,FALSE)</f>
        <v>3.75</v>
      </c>
    </row>
    <row r="25" spans="2:13" ht="6" customHeight="1" x14ac:dyDescent="0.25">
      <c r="C25" s="5"/>
      <c r="D25" s="122"/>
      <c r="E25" s="5"/>
      <c r="F25" s="124"/>
      <c r="G25" s="21"/>
      <c r="H25" s="147"/>
      <c r="I25" s="150"/>
      <c r="J25" s="148"/>
      <c r="K25" s="149"/>
      <c r="L25" s="50"/>
      <c r="M25" s="20"/>
    </row>
    <row r="26" spans="2:13" s="8" customFormat="1" ht="39" customHeight="1" x14ac:dyDescent="0.25">
      <c r="D26" s="122" t="s">
        <v>131</v>
      </c>
      <c r="F26" s="125" t="s">
        <v>38</v>
      </c>
      <c r="G26" s="21"/>
      <c r="H26" s="147"/>
      <c r="I26" s="150"/>
      <c r="J26" s="148"/>
      <c r="K26" s="149"/>
    </row>
    <row r="27" spans="2:13" x14ac:dyDescent="0.25"/>
  </sheetData>
  <mergeCells count="12">
    <mergeCell ref="B2:F2"/>
    <mergeCell ref="B3:F3"/>
    <mergeCell ref="H2:K2"/>
    <mergeCell ref="H24:H26"/>
    <mergeCell ref="J24:J26"/>
    <mergeCell ref="K24:K26"/>
    <mergeCell ref="I24:I26"/>
    <mergeCell ref="D22:F22"/>
    <mergeCell ref="D18:F18"/>
    <mergeCell ref="B16:F16"/>
    <mergeCell ref="B5:D5"/>
    <mergeCell ref="B14:D14"/>
  </mergeCells>
  <conditionalFormatting sqref="F8:F10">
    <cfRule type="cellIs" dxfId="8" priority="4" operator="equal">
      <formula>0</formula>
    </cfRule>
  </conditionalFormatting>
  <conditionalFormatting sqref="K19">
    <cfRule type="cellIs" dxfId="7" priority="1" operator="equal">
      <formula>0</formula>
    </cfRule>
  </conditionalFormatting>
  <conditionalFormatting sqref="K23:K26">
    <cfRule type="cellIs" dxfId="6" priority="2" operator="equal">
      <formula>0</formula>
    </cfRule>
  </conditionalFormatting>
  <conditionalFormatting sqref="O4 J6">
    <cfRule type="cellIs" dxfId="5" priority="20" operator="equal">
      <formula>"non"</formula>
    </cfRule>
    <cfRule type="cellIs" dxfId="4" priority="21" operator="equal">
      <formula>"oui"</formula>
    </cfRule>
  </conditionalFormatting>
  <dataValidations count="1">
    <dataValidation type="list" allowBlank="1" showInputMessage="1" showErrorMessage="1" sqref="F26:G26" xr:uid="{00000000-0002-0000-0100-000000000000}">
      <formula1>intervenants</formula1>
    </dataValidation>
  </dataValidations>
  <printOptions horizontalCentered="1"/>
  <pageMargins left="0.15748031496062992" right="0.15748031496062992" top="0.86614173228346458" bottom="0.43307086614173229" header="0.15748031496062992" footer="0.15748031496062992"/>
  <pageSetup paperSize="9" fitToHeight="0" orientation="portrait" r:id="rId1"/>
  <headerFooter>
    <oddHeader>&amp;C&amp;"-,Gras"&amp;9&amp;K000000&amp;F
- &amp;A -</oddHeader>
    <oddFooter>&amp;C&amp;"+,Normal"&amp;9&amp;K000000- &amp;P / &amp;N -&amp;R&amp;9&amp;K000000&amp;D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P161"/>
  <sheetViews>
    <sheetView showGridLines="0" tabSelected="1" topLeftCell="A106" zoomScaleNormal="100" workbookViewId="0">
      <selection activeCell="C117" sqref="C117:D117"/>
    </sheetView>
  </sheetViews>
  <sheetFormatPr baseColWidth="10" defaultColWidth="0" defaultRowHeight="15" zeroHeight="1" x14ac:dyDescent="0.25"/>
  <cols>
    <col min="1" max="1" width="3.28515625" style="8" customWidth="1"/>
    <col min="2" max="2" width="1.7109375" style="8" customWidth="1"/>
    <col min="3" max="4" width="40.7109375" style="99" customWidth="1"/>
    <col min="5" max="5" width="15" style="8" customWidth="1"/>
    <col min="6" max="7" width="15" style="21" customWidth="1"/>
    <col min="8" max="8" width="21.5703125" style="21" customWidth="1"/>
    <col min="9" max="9" width="1.7109375" style="8" customWidth="1"/>
    <col min="10" max="11" width="1.140625" style="8" customWidth="1"/>
    <col min="12" max="12" width="22.7109375" style="21" customWidth="1"/>
    <col min="13" max="13" width="24.7109375" style="21" bestFit="1" customWidth="1"/>
    <col min="14" max="14" width="24.28515625" style="33" customWidth="1"/>
    <col min="15" max="15" width="15" style="27" customWidth="1"/>
    <col min="16" max="16" width="1.7109375" style="8" customWidth="1"/>
    <col min="17" max="16384" width="15" style="8" hidden="1"/>
  </cols>
  <sheetData>
    <row r="1" spans="2:16" x14ac:dyDescent="0.25"/>
    <row r="2" spans="2:16" ht="21.95" customHeight="1" x14ac:dyDescent="0.3">
      <c r="C2" s="91" t="s">
        <v>177</v>
      </c>
      <c r="D2" s="90"/>
      <c r="E2" s="53"/>
      <c r="F2" s="8"/>
      <c r="G2" s="8"/>
      <c r="H2" s="8"/>
      <c r="L2" s="8"/>
      <c r="M2" s="8"/>
      <c r="N2" s="8"/>
    </row>
    <row r="3" spans="2:16" ht="21.95" customHeight="1" x14ac:dyDescent="0.3">
      <c r="C3" s="91" t="s">
        <v>178</v>
      </c>
      <c r="D3" s="90"/>
      <c r="E3" s="53"/>
      <c r="F3" s="52"/>
      <c r="G3" s="8"/>
      <c r="H3" s="8"/>
      <c r="L3" s="8"/>
      <c r="M3" s="8"/>
      <c r="N3" s="8"/>
    </row>
    <row r="4" spans="2:16" ht="14.45" customHeight="1" x14ac:dyDescent="0.25">
      <c r="C4" s="100"/>
      <c r="D4" s="100"/>
      <c r="E4" s="85"/>
      <c r="F4" s="86"/>
      <c r="G4" s="86"/>
      <c r="H4" s="86"/>
      <c r="I4" s="84"/>
      <c r="J4" s="84"/>
      <c r="K4" s="84"/>
      <c r="L4" s="86"/>
      <c r="M4" s="86"/>
      <c r="N4" s="87"/>
      <c r="O4" s="88"/>
    </row>
    <row r="5" spans="2:16" ht="23.25" x14ac:dyDescent="0.25">
      <c r="C5" s="171" t="s">
        <v>5</v>
      </c>
      <c r="D5" s="171"/>
      <c r="E5" s="171"/>
      <c r="F5" s="171"/>
      <c r="G5" s="171"/>
      <c r="H5" s="171"/>
      <c r="I5" s="89"/>
      <c r="J5" s="89"/>
      <c r="K5" s="89"/>
      <c r="L5" s="171" t="s">
        <v>117</v>
      </c>
      <c r="M5" s="171"/>
      <c r="N5" s="171"/>
      <c r="O5" s="171"/>
    </row>
    <row r="6" spans="2:16" ht="15.75" thickBot="1" x14ac:dyDescent="0.3"/>
    <row r="7" spans="2:16" ht="11.45" customHeight="1" x14ac:dyDescent="0.25">
      <c r="B7" s="9"/>
      <c r="C7" s="101"/>
      <c r="D7" s="101"/>
      <c r="E7" s="10"/>
      <c r="F7" s="25"/>
      <c r="G7" s="25"/>
      <c r="H7" s="25"/>
      <c r="I7" s="11"/>
      <c r="K7" s="9"/>
      <c r="L7" s="25"/>
      <c r="M7" s="25"/>
      <c r="N7" s="34"/>
      <c r="O7" s="28"/>
      <c r="P7" s="11"/>
    </row>
    <row r="8" spans="2:16" s="5" customFormat="1" ht="36.950000000000003" customHeight="1" x14ac:dyDescent="0.25">
      <c r="B8" s="6"/>
      <c r="C8" s="172" t="s">
        <v>4</v>
      </c>
      <c r="D8" s="172"/>
      <c r="E8" s="92" t="s">
        <v>0</v>
      </c>
      <c r="F8" s="92" t="s">
        <v>1</v>
      </c>
      <c r="G8" s="92" t="s">
        <v>2</v>
      </c>
      <c r="H8" s="92" t="s">
        <v>3</v>
      </c>
      <c r="I8" s="93"/>
      <c r="J8" s="94"/>
      <c r="K8" s="95"/>
      <c r="L8" s="92" t="s">
        <v>147</v>
      </c>
      <c r="M8" s="92" t="s">
        <v>34</v>
      </c>
      <c r="N8" s="96" t="s">
        <v>148</v>
      </c>
      <c r="O8" s="97" t="s">
        <v>108</v>
      </c>
      <c r="P8" s="98"/>
    </row>
    <row r="9" spans="2:16" s="5" customFormat="1" ht="5.0999999999999996" customHeight="1" x14ac:dyDescent="0.25">
      <c r="B9" s="6"/>
      <c r="C9" s="102"/>
      <c r="D9" s="102"/>
      <c r="E9" s="12"/>
      <c r="F9" s="12"/>
      <c r="G9" s="12"/>
      <c r="H9" s="12"/>
      <c r="I9" s="7"/>
      <c r="K9" s="6"/>
      <c r="L9" s="12"/>
      <c r="M9" s="12"/>
      <c r="N9" s="35"/>
      <c r="O9" s="29"/>
      <c r="P9" s="7"/>
    </row>
    <row r="10" spans="2:16" x14ac:dyDescent="0.25">
      <c r="B10" s="13"/>
      <c r="C10" s="163" t="s">
        <v>160</v>
      </c>
      <c r="D10" s="163"/>
      <c r="E10" s="163"/>
      <c r="F10" s="163"/>
      <c r="G10" s="163"/>
      <c r="H10" s="163"/>
      <c r="I10" s="14"/>
      <c r="K10" s="13"/>
      <c r="L10" s="77"/>
      <c r="M10" s="77"/>
      <c r="N10" s="78">
        <f>+IFERROR(IF(M10="pièces",VLOOKUP(1,'Paramétrages cabinet'!$I$20:$K$26,3,FALSE),VLOOKUP(M10,'Paramétrages cabinet'!$J$7:$K$13,2,FALSE)),0)</f>
        <v>0</v>
      </c>
      <c r="O10" s="30">
        <f>+IFERROR(L10*N10,0)</f>
        <v>0</v>
      </c>
      <c r="P10" s="14"/>
    </row>
    <row r="11" spans="2:16" ht="5.0999999999999996" customHeight="1" x14ac:dyDescent="0.25">
      <c r="B11" s="13"/>
      <c r="C11" s="103"/>
      <c r="D11" s="103"/>
      <c r="I11" s="14"/>
      <c r="K11" s="13"/>
      <c r="N11" s="36"/>
      <c r="P11" s="14"/>
    </row>
    <row r="12" spans="2:16" x14ac:dyDescent="0.25">
      <c r="B12" s="13"/>
      <c r="C12" s="169" t="s">
        <v>6</v>
      </c>
      <c r="D12" s="170"/>
      <c r="E12" s="74"/>
      <c r="F12" s="74"/>
      <c r="G12" s="74"/>
      <c r="H12" s="74"/>
      <c r="I12" s="107"/>
      <c r="J12" s="108"/>
      <c r="K12" s="109"/>
      <c r="L12" s="74"/>
      <c r="M12" s="74"/>
      <c r="N12" s="75">
        <f>+IFERROR(IF(M12="pièces",VLOOKUP(1,'Paramétrages cabinet'!$I$20:$K$26,3,FALSE),VLOOKUP(M12,'Paramétrages cabinet'!$J$7:$K$13,2,FALSE)),0)</f>
        <v>0</v>
      </c>
      <c r="O12" s="31">
        <f t="shared" ref="O12:O14" si="0">+IFERROR(L12*N12,0)</f>
        <v>0</v>
      </c>
      <c r="P12" s="14"/>
    </row>
    <row r="13" spans="2:16" x14ac:dyDescent="0.25">
      <c r="B13" s="13"/>
      <c r="C13" s="169" t="s">
        <v>7</v>
      </c>
      <c r="D13" s="170"/>
      <c r="E13" s="110"/>
      <c r="F13" s="110"/>
      <c r="G13" s="110"/>
      <c r="H13" s="110"/>
      <c r="I13" s="107"/>
      <c r="J13" s="108"/>
      <c r="K13" s="109"/>
      <c r="L13" s="74"/>
      <c r="M13" s="74"/>
      <c r="N13" s="75">
        <f>+IFERROR(IF(M13="pièces",VLOOKUP(1,'Paramétrages cabinet'!$I$20:$K$26,3,FALSE),VLOOKUP(M13,'Paramétrages cabinet'!$J$7:$K$13,2,FALSE)),0)</f>
        <v>0</v>
      </c>
      <c r="O13" s="31">
        <f t="shared" si="0"/>
        <v>0</v>
      </c>
      <c r="P13" s="14"/>
    </row>
    <row r="14" spans="2:16" x14ac:dyDescent="0.25">
      <c r="B14" s="13"/>
      <c r="C14" s="169" t="s">
        <v>158</v>
      </c>
      <c r="D14" s="170"/>
      <c r="E14" s="110"/>
      <c r="F14" s="110"/>
      <c r="G14" s="110"/>
      <c r="H14" s="110"/>
      <c r="I14" s="107"/>
      <c r="J14" s="108"/>
      <c r="K14" s="109"/>
      <c r="L14" s="74"/>
      <c r="M14" s="74"/>
      <c r="N14" s="75">
        <f>+IFERROR(IF(M14="pièces",VLOOKUP(1,'Paramétrages cabinet'!$I$20:$K$26,3,FALSE),VLOOKUP(M14,'Paramétrages cabinet'!$J$7:$K$13,2,FALSE)),0)</f>
        <v>0</v>
      </c>
      <c r="O14" s="31">
        <f t="shared" si="0"/>
        <v>0</v>
      </c>
      <c r="P14" s="14"/>
    </row>
    <row r="15" spans="2:16" ht="9" customHeight="1" x14ac:dyDescent="0.25">
      <c r="B15" s="13"/>
      <c r="C15" s="82"/>
      <c r="D15" s="82"/>
      <c r="E15" s="51"/>
      <c r="F15" s="111"/>
      <c r="G15" s="111"/>
      <c r="H15" s="111"/>
      <c r="I15" s="107"/>
      <c r="J15" s="108"/>
      <c r="K15" s="109"/>
      <c r="L15" s="111"/>
      <c r="M15" s="111"/>
      <c r="N15" s="112"/>
      <c r="O15" s="113"/>
      <c r="P15" s="14"/>
    </row>
    <row r="16" spans="2:16" x14ac:dyDescent="0.25">
      <c r="B16" s="13"/>
      <c r="C16" s="159" t="s">
        <v>8</v>
      </c>
      <c r="D16" s="160"/>
      <c r="E16" s="114"/>
      <c r="F16" s="114"/>
      <c r="G16" s="114"/>
      <c r="H16" s="114"/>
      <c r="I16" s="107"/>
      <c r="J16" s="108"/>
      <c r="K16" s="109"/>
      <c r="L16" s="74"/>
      <c r="M16" s="74"/>
      <c r="N16" s="75">
        <f>+IFERROR(IF(M16="pièces",VLOOKUP(1,'Paramétrages cabinet'!$I$20:$K$26,3,FALSE),VLOOKUP(M16,'Paramétrages cabinet'!$J$7:$K$13,2,FALSE)),0)</f>
        <v>0</v>
      </c>
      <c r="O16" s="31">
        <f t="shared" ref="O16:O28" si="1">+IFERROR(L16*N16,0)</f>
        <v>0</v>
      </c>
      <c r="P16" s="14"/>
    </row>
    <row r="17" spans="2:16" x14ac:dyDescent="0.25">
      <c r="B17" s="13"/>
      <c r="C17" s="159" t="s">
        <v>9</v>
      </c>
      <c r="D17" s="160"/>
      <c r="E17" s="114"/>
      <c r="F17" s="114"/>
      <c r="G17" s="114"/>
      <c r="H17" s="114"/>
      <c r="I17" s="107"/>
      <c r="J17" s="108"/>
      <c r="K17" s="109"/>
      <c r="L17" s="74"/>
      <c r="M17" s="74"/>
      <c r="N17" s="75">
        <f>+IFERROR(IF(M17="pièces",VLOOKUP(1,'Paramétrages cabinet'!$I$20:$K$26,3,FALSE),VLOOKUP(M17,'Paramétrages cabinet'!$J$7:$K$13,2,FALSE)),0)</f>
        <v>0</v>
      </c>
      <c r="O17" s="31">
        <f t="shared" si="1"/>
        <v>0</v>
      </c>
      <c r="P17" s="14"/>
    </row>
    <row r="18" spans="2:16" x14ac:dyDescent="0.25">
      <c r="B18" s="13"/>
      <c r="C18" s="159" t="s">
        <v>10</v>
      </c>
      <c r="D18" s="160"/>
      <c r="E18" s="114"/>
      <c r="F18" s="114"/>
      <c r="G18" s="114"/>
      <c r="H18" s="114"/>
      <c r="I18" s="107"/>
      <c r="J18" s="108"/>
      <c r="K18" s="109"/>
      <c r="L18" s="74"/>
      <c r="M18" s="74"/>
      <c r="N18" s="75">
        <f>+IFERROR(IF(M18="pièces",VLOOKUP(1,'Paramétrages cabinet'!$I$20:$K$26,3,FALSE),VLOOKUP(M18,'Paramétrages cabinet'!$J$7:$K$13,2,FALSE)),0)</f>
        <v>0</v>
      </c>
      <c r="O18" s="31">
        <f t="shared" si="1"/>
        <v>0</v>
      </c>
      <c r="P18" s="14"/>
    </row>
    <row r="19" spans="2:16" x14ac:dyDescent="0.25">
      <c r="B19" s="13"/>
      <c r="C19" s="159" t="s">
        <v>11</v>
      </c>
      <c r="D19" s="160"/>
      <c r="E19" s="114"/>
      <c r="F19" s="114"/>
      <c r="G19" s="114"/>
      <c r="H19" s="114"/>
      <c r="I19" s="107"/>
      <c r="J19" s="108"/>
      <c r="K19" s="109"/>
      <c r="L19" s="74"/>
      <c r="M19" s="74"/>
      <c r="N19" s="75">
        <f>+IFERROR(IF(M19="pièces",VLOOKUP(1,'Paramétrages cabinet'!$I$20:$K$26,3,FALSE),VLOOKUP(M19,'Paramétrages cabinet'!$J$7:$K$13,2,FALSE)),0)</f>
        <v>0</v>
      </c>
      <c r="O19" s="31">
        <f t="shared" si="1"/>
        <v>0</v>
      </c>
      <c r="P19" s="14"/>
    </row>
    <row r="20" spans="2:16" ht="32.1" customHeight="1" x14ac:dyDescent="0.25">
      <c r="B20" s="13"/>
      <c r="C20" s="159" t="s">
        <v>173</v>
      </c>
      <c r="D20" s="160"/>
      <c r="E20" s="114"/>
      <c r="F20" s="114"/>
      <c r="G20" s="114"/>
      <c r="H20" s="114"/>
      <c r="I20" s="107"/>
      <c r="J20" s="108"/>
      <c r="K20" s="109"/>
      <c r="L20" s="74"/>
      <c r="M20" s="74"/>
      <c r="N20" s="75">
        <f>+IFERROR(IF(M20="pièces",VLOOKUP(1,'Paramétrages cabinet'!$I$20:$K$26,3,FALSE),VLOOKUP(M20,'Paramétrages cabinet'!$J$7:$K$13,2,FALSE)),0)</f>
        <v>0</v>
      </c>
      <c r="O20" s="31">
        <f t="shared" si="1"/>
        <v>0</v>
      </c>
      <c r="P20" s="14"/>
    </row>
    <row r="21" spans="2:16" ht="32.1" customHeight="1" x14ac:dyDescent="0.25">
      <c r="B21" s="13"/>
      <c r="C21" s="159" t="s">
        <v>174</v>
      </c>
      <c r="D21" s="160"/>
      <c r="E21" s="114"/>
      <c r="F21" s="114"/>
      <c r="G21" s="114"/>
      <c r="H21" s="114"/>
      <c r="I21" s="107"/>
      <c r="J21" s="108"/>
      <c r="K21" s="109"/>
      <c r="L21" s="74"/>
      <c r="M21" s="74"/>
      <c r="N21" s="75">
        <f>+IFERROR(IF(M21="pièces",VLOOKUP(1,'Paramétrages cabinet'!$I$20:$K$26,3,FALSE),VLOOKUP(M21,'Paramétrages cabinet'!$J$7:$K$13,2,FALSE)),0)</f>
        <v>0</v>
      </c>
      <c r="O21" s="31">
        <f t="shared" si="1"/>
        <v>0</v>
      </c>
      <c r="P21" s="14"/>
    </row>
    <row r="22" spans="2:16" ht="32.1" customHeight="1" x14ac:dyDescent="0.25">
      <c r="B22" s="13"/>
      <c r="C22" s="159" t="s">
        <v>175</v>
      </c>
      <c r="D22" s="160"/>
      <c r="E22" s="114"/>
      <c r="F22" s="114"/>
      <c r="G22" s="114"/>
      <c r="H22" s="114"/>
      <c r="I22" s="107"/>
      <c r="J22" s="108"/>
      <c r="K22" s="109"/>
      <c r="L22" s="74"/>
      <c r="M22" s="74"/>
      <c r="N22" s="75">
        <f>+IFERROR(IF(M22="pièces",VLOOKUP(1,'Paramétrages cabinet'!$I$20:$K$26,3,FALSE),VLOOKUP(M22,'Paramétrages cabinet'!$J$7:$K$13,2,FALSE)),0)</f>
        <v>0</v>
      </c>
      <c r="O22" s="31">
        <f t="shared" si="1"/>
        <v>0</v>
      </c>
      <c r="P22" s="14"/>
    </row>
    <row r="23" spans="2:16" ht="32.1" customHeight="1" x14ac:dyDescent="0.25">
      <c r="B23" s="13"/>
      <c r="C23" s="159" t="s">
        <v>161</v>
      </c>
      <c r="D23" s="160"/>
      <c r="E23" s="114"/>
      <c r="F23" s="114"/>
      <c r="G23" s="114"/>
      <c r="H23" s="114"/>
      <c r="I23" s="107"/>
      <c r="J23" s="108"/>
      <c r="K23" s="109"/>
      <c r="L23" s="74"/>
      <c r="M23" s="74"/>
      <c r="N23" s="75">
        <f>+IFERROR(IF(M23="pièces",VLOOKUP(1,'Paramétrages cabinet'!$I$20:$K$26,3,FALSE),VLOOKUP(M23,'Paramétrages cabinet'!$J$7:$K$13,2,FALSE)),0)</f>
        <v>0</v>
      </c>
      <c r="O23" s="31">
        <f t="shared" si="1"/>
        <v>0</v>
      </c>
      <c r="P23" s="14"/>
    </row>
    <row r="24" spans="2:16" x14ac:dyDescent="0.25">
      <c r="B24" s="13"/>
      <c r="C24" s="167" t="s">
        <v>13</v>
      </c>
      <c r="D24" s="168"/>
      <c r="E24" s="114"/>
      <c r="F24" s="114"/>
      <c r="G24" s="114"/>
      <c r="H24" s="114"/>
      <c r="I24" s="107"/>
      <c r="J24" s="108"/>
      <c r="K24" s="109"/>
      <c r="L24" s="74"/>
      <c r="M24" s="74"/>
      <c r="N24" s="75">
        <f>+IFERROR(IF(M24="pièces",VLOOKUP(1,'Paramétrages cabinet'!$I$20:$K$26,3,FALSE),VLOOKUP(M24,'Paramétrages cabinet'!$J$7:$K$13,2,FALSE)),0)</f>
        <v>0</v>
      </c>
      <c r="O24" s="31">
        <f t="shared" si="1"/>
        <v>0</v>
      </c>
      <c r="P24" s="14"/>
    </row>
    <row r="25" spans="2:16" x14ac:dyDescent="0.25">
      <c r="B25" s="13"/>
      <c r="C25" s="167" t="s">
        <v>14</v>
      </c>
      <c r="D25" s="168"/>
      <c r="E25" s="114"/>
      <c r="F25" s="114"/>
      <c r="G25" s="114"/>
      <c r="H25" s="114"/>
      <c r="I25" s="107"/>
      <c r="J25" s="108"/>
      <c r="K25" s="109"/>
      <c r="L25" s="74"/>
      <c r="M25" s="74"/>
      <c r="N25" s="75">
        <f>+IFERROR(IF(M25="pièces",VLOOKUP(1,'Paramétrages cabinet'!$I$20:$K$26,3,FALSE),VLOOKUP(M25,'Paramétrages cabinet'!$J$7:$K$13,2,FALSE)),0)</f>
        <v>0</v>
      </c>
      <c r="O25" s="31">
        <f t="shared" si="1"/>
        <v>0</v>
      </c>
      <c r="P25" s="14"/>
    </row>
    <row r="26" spans="2:16" x14ac:dyDescent="0.25">
      <c r="B26" s="13"/>
      <c r="C26" s="167" t="s">
        <v>15</v>
      </c>
      <c r="D26" s="168"/>
      <c r="E26" s="114"/>
      <c r="F26" s="114"/>
      <c r="G26" s="114"/>
      <c r="H26" s="114"/>
      <c r="I26" s="107"/>
      <c r="J26" s="108"/>
      <c r="K26" s="109"/>
      <c r="L26" s="74"/>
      <c r="M26" s="74"/>
      <c r="N26" s="75">
        <f>+IFERROR(IF(M26="pièces",VLOOKUP(1,'Paramétrages cabinet'!$I$20:$K$26,3,FALSE),VLOOKUP(M26,'Paramétrages cabinet'!$J$7:$K$13,2,FALSE)),0)</f>
        <v>0</v>
      </c>
      <c r="O26" s="31">
        <f t="shared" si="1"/>
        <v>0</v>
      </c>
      <c r="P26" s="14"/>
    </row>
    <row r="27" spans="2:16" x14ac:dyDescent="0.25">
      <c r="B27" s="13"/>
      <c r="C27" s="167" t="s">
        <v>16</v>
      </c>
      <c r="D27" s="168"/>
      <c r="E27" s="114"/>
      <c r="F27" s="114"/>
      <c r="G27" s="114"/>
      <c r="H27" s="114"/>
      <c r="I27" s="107"/>
      <c r="J27" s="108"/>
      <c r="K27" s="109"/>
      <c r="L27" s="74"/>
      <c r="M27" s="74"/>
      <c r="N27" s="75">
        <f>+IFERROR(IF(M27="pièces",VLOOKUP(1,'Paramétrages cabinet'!$I$20:$K$26,3,FALSE),VLOOKUP(M27,'Paramétrages cabinet'!$J$7:$K$13,2,FALSE)),0)</f>
        <v>0</v>
      </c>
      <c r="O27" s="31">
        <f t="shared" si="1"/>
        <v>0</v>
      </c>
      <c r="P27" s="14"/>
    </row>
    <row r="28" spans="2:16" x14ac:dyDescent="0.25">
      <c r="B28" s="13"/>
      <c r="C28" s="167" t="s">
        <v>17</v>
      </c>
      <c r="D28" s="168"/>
      <c r="E28" s="114"/>
      <c r="F28" s="114"/>
      <c r="G28" s="114"/>
      <c r="H28" s="114"/>
      <c r="I28" s="107"/>
      <c r="J28" s="108"/>
      <c r="K28" s="109"/>
      <c r="L28" s="74"/>
      <c r="M28" s="74"/>
      <c r="N28" s="75">
        <f>+IFERROR(IF(M28="pièces",VLOOKUP(1,'Paramétrages cabinet'!$I$20:$K$26,3,FALSE),VLOOKUP(M28,'Paramétrages cabinet'!$J$7:$K$13,2,FALSE)),0)</f>
        <v>0</v>
      </c>
      <c r="O28" s="31">
        <f t="shared" si="1"/>
        <v>0</v>
      </c>
      <c r="P28" s="14"/>
    </row>
    <row r="29" spans="2:16" ht="9" customHeight="1" x14ac:dyDescent="0.25">
      <c r="B29" s="13"/>
      <c r="C29" s="83"/>
      <c r="D29" s="83"/>
      <c r="E29" s="51"/>
      <c r="F29" s="111"/>
      <c r="G29" s="111"/>
      <c r="H29" s="111"/>
      <c r="I29" s="107"/>
      <c r="J29" s="108"/>
      <c r="K29" s="109"/>
      <c r="L29" s="111"/>
      <c r="M29" s="111"/>
      <c r="N29" s="112"/>
      <c r="O29" s="113"/>
      <c r="P29" s="14"/>
    </row>
    <row r="30" spans="2:16" ht="30" customHeight="1" x14ac:dyDescent="0.25">
      <c r="B30" s="13"/>
      <c r="C30" s="159" t="s">
        <v>53</v>
      </c>
      <c r="D30" s="160"/>
      <c r="E30" s="114"/>
      <c r="F30" s="114"/>
      <c r="G30" s="114"/>
      <c r="H30" s="114"/>
      <c r="I30" s="107"/>
      <c r="J30" s="108"/>
      <c r="K30" s="109"/>
      <c r="L30" s="74"/>
      <c r="M30" s="74"/>
      <c r="N30" s="75">
        <f>+IFERROR(IF(M30="pièces",VLOOKUP(1,'Paramétrages cabinet'!$I$20:$K$26,3,FALSE),VLOOKUP(M30,'Paramétrages cabinet'!$J$7:$K$13,2,FALSE)),0)</f>
        <v>0</v>
      </c>
      <c r="O30" s="31">
        <f t="shared" ref="O30:O35" si="2">+IFERROR(L30*N30,0)</f>
        <v>0</v>
      </c>
      <c r="P30" s="14"/>
    </row>
    <row r="31" spans="2:16" x14ac:dyDescent="0.25">
      <c r="B31" s="13"/>
      <c r="C31" s="159" t="s">
        <v>12</v>
      </c>
      <c r="D31" s="160"/>
      <c r="E31" s="114"/>
      <c r="F31" s="114"/>
      <c r="G31" s="114"/>
      <c r="H31" s="114"/>
      <c r="I31" s="107"/>
      <c r="J31" s="108"/>
      <c r="K31" s="109"/>
      <c r="L31" s="74"/>
      <c r="M31" s="74"/>
      <c r="N31" s="75">
        <f>+IFERROR(IF(M31="pièces",VLOOKUP(1,'Paramétrages cabinet'!$I$20:$K$26,3,FALSE),VLOOKUP(M31,'Paramétrages cabinet'!$J$7:$K$13,2,FALSE)),0)</f>
        <v>0</v>
      </c>
      <c r="O31" s="31">
        <f t="shared" si="2"/>
        <v>0</v>
      </c>
      <c r="P31" s="14"/>
    </row>
    <row r="32" spans="2:16" ht="47.1" customHeight="1" x14ac:dyDescent="0.25">
      <c r="B32" s="13"/>
      <c r="C32" s="159" t="s">
        <v>176</v>
      </c>
      <c r="D32" s="160"/>
      <c r="E32" s="114"/>
      <c r="F32" s="114"/>
      <c r="G32" s="114"/>
      <c r="H32" s="114"/>
      <c r="I32" s="107"/>
      <c r="J32" s="108"/>
      <c r="K32" s="109"/>
      <c r="L32" s="74"/>
      <c r="M32" s="74"/>
      <c r="N32" s="75">
        <f>+IFERROR(IF(M32="pièces",VLOOKUP(1,'Paramétrages cabinet'!$I$20:$K$26,3,FALSE),VLOOKUP(M32,'Paramétrages cabinet'!$J$7:$K$13,2,FALSE)),0)</f>
        <v>0</v>
      </c>
      <c r="O32" s="31">
        <f t="shared" si="2"/>
        <v>0</v>
      </c>
      <c r="P32" s="14"/>
    </row>
    <row r="33" spans="2:16" ht="9" customHeight="1" x14ac:dyDescent="0.25">
      <c r="B33" s="13"/>
      <c r="C33" s="83"/>
      <c r="D33" s="83"/>
      <c r="E33" s="51"/>
      <c r="F33" s="111"/>
      <c r="G33" s="111"/>
      <c r="H33" s="111"/>
      <c r="I33" s="107"/>
      <c r="J33" s="108"/>
      <c r="K33" s="109"/>
      <c r="L33" s="111"/>
      <c r="M33" s="111"/>
      <c r="N33" s="112"/>
      <c r="O33" s="113"/>
      <c r="P33" s="14"/>
    </row>
    <row r="34" spans="2:16" x14ac:dyDescent="0.25">
      <c r="B34" s="13"/>
      <c r="C34" s="159" t="s">
        <v>32</v>
      </c>
      <c r="D34" s="160"/>
      <c r="E34" s="114"/>
      <c r="F34" s="114"/>
      <c r="G34" s="114"/>
      <c r="H34" s="114"/>
      <c r="I34" s="107"/>
      <c r="J34" s="108"/>
      <c r="K34" s="109"/>
      <c r="L34" s="74"/>
      <c r="M34" s="74"/>
      <c r="N34" s="75">
        <f>+IFERROR(IF(M34="pièces",VLOOKUP(1,'Paramétrages cabinet'!$I$20:$K$26,3,FALSE),VLOOKUP(M34,'Paramétrages cabinet'!$J$7:$K$13,2,FALSE)),0)</f>
        <v>0</v>
      </c>
      <c r="O34" s="31">
        <f t="shared" si="2"/>
        <v>0</v>
      </c>
      <c r="P34" s="14"/>
    </row>
    <row r="35" spans="2:16" x14ac:dyDescent="0.25">
      <c r="B35" s="13"/>
      <c r="C35" s="159" t="s">
        <v>33</v>
      </c>
      <c r="D35" s="160"/>
      <c r="E35" s="114"/>
      <c r="F35" s="114"/>
      <c r="G35" s="114"/>
      <c r="H35" s="114"/>
      <c r="I35" s="107"/>
      <c r="J35" s="108"/>
      <c r="K35" s="109"/>
      <c r="L35" s="74"/>
      <c r="M35" s="74"/>
      <c r="N35" s="75">
        <f>+IFERROR(IF(M35="pièces",VLOOKUP(1,'Paramétrages cabinet'!$I$20:$K$26,3,FALSE),VLOOKUP(M35,'Paramétrages cabinet'!$J$7:$K$13,2,FALSE)),0)</f>
        <v>0</v>
      </c>
      <c r="O35" s="31">
        <f t="shared" si="2"/>
        <v>0</v>
      </c>
      <c r="P35" s="14"/>
    </row>
    <row r="36" spans="2:16" ht="9" customHeight="1" x14ac:dyDescent="0.25">
      <c r="B36" s="13"/>
      <c r="C36" s="18"/>
      <c r="D36" s="18"/>
      <c r="E36" s="115"/>
      <c r="F36" s="111"/>
      <c r="G36" s="111"/>
      <c r="H36" s="111"/>
      <c r="I36" s="107"/>
      <c r="J36" s="108"/>
      <c r="K36" s="109"/>
      <c r="L36" s="111"/>
      <c r="M36" s="111"/>
      <c r="N36" s="112"/>
      <c r="O36" s="113"/>
      <c r="P36" s="14"/>
    </row>
    <row r="37" spans="2:16" x14ac:dyDescent="0.25">
      <c r="B37" s="13"/>
      <c r="C37" s="163" t="s">
        <v>52</v>
      </c>
      <c r="D37" s="163"/>
      <c r="E37" s="164"/>
      <c r="F37" s="164"/>
      <c r="G37" s="164"/>
      <c r="H37" s="164"/>
      <c r="I37" s="107"/>
      <c r="J37" s="108"/>
      <c r="K37" s="109"/>
      <c r="L37" s="116"/>
      <c r="M37" s="116"/>
      <c r="N37" s="78">
        <f>+IFERROR(IF(M37="pièces",VLOOKUP(1,'Paramétrages cabinet'!$I$20:$K$26,3,FALSE),VLOOKUP(M37,'Paramétrages cabinet'!$J$7:$K$13,2,FALSE)),0)</f>
        <v>0</v>
      </c>
      <c r="O37" s="30">
        <f t="shared" ref="O37" si="3">+IFERROR(L37*N37,0)</f>
        <v>0</v>
      </c>
      <c r="P37" s="14"/>
    </row>
    <row r="38" spans="2:16" ht="5.0999999999999996" customHeight="1" x14ac:dyDescent="0.25">
      <c r="B38" s="13"/>
      <c r="C38" s="103"/>
      <c r="D38" s="103"/>
      <c r="E38" s="108"/>
      <c r="F38" s="111"/>
      <c r="G38" s="111"/>
      <c r="H38" s="111"/>
      <c r="I38" s="107"/>
      <c r="J38" s="108"/>
      <c r="K38" s="109"/>
      <c r="L38" s="111"/>
      <c r="M38" s="111"/>
      <c r="N38" s="112"/>
      <c r="O38" s="113"/>
      <c r="P38" s="14"/>
    </row>
    <row r="39" spans="2:16" x14ac:dyDescent="0.25">
      <c r="B39" s="13"/>
      <c r="C39" s="159" t="s">
        <v>18</v>
      </c>
      <c r="D39" s="160"/>
      <c r="E39" s="117"/>
      <c r="F39" s="114"/>
      <c r="G39" s="114"/>
      <c r="H39" s="114"/>
      <c r="I39" s="107"/>
      <c r="J39" s="108"/>
      <c r="K39" s="109"/>
      <c r="L39" s="114"/>
      <c r="M39" s="114"/>
      <c r="N39" s="75">
        <f>+IFERROR(IF(M39="pièces",VLOOKUP(1,'Paramétrages cabinet'!$I$20:$K$26,3,FALSE),VLOOKUP(M39,'Paramétrages cabinet'!$J$7:$K$13,2,FALSE)),0)</f>
        <v>0</v>
      </c>
      <c r="O39" s="118">
        <f t="shared" ref="O39:O70" si="4">+IFERROR(L39*N39,0)</f>
        <v>0</v>
      </c>
      <c r="P39" s="14"/>
    </row>
    <row r="40" spans="2:16" x14ac:dyDescent="0.25">
      <c r="B40" s="13"/>
      <c r="C40" s="157" t="s">
        <v>19</v>
      </c>
      <c r="D40" s="158"/>
      <c r="E40" s="117"/>
      <c r="F40" s="114"/>
      <c r="G40" s="114"/>
      <c r="H40" s="114"/>
      <c r="I40" s="107"/>
      <c r="J40" s="108"/>
      <c r="K40" s="109"/>
      <c r="L40" s="114"/>
      <c r="M40" s="114"/>
      <c r="N40" s="75">
        <f>+IFERROR(IF(M40="pièces",VLOOKUP(1,'Paramétrages cabinet'!$I$20:$K$26,3,FALSE),VLOOKUP(M40,'Paramétrages cabinet'!$J$7:$K$13,2,FALSE)),0)</f>
        <v>0</v>
      </c>
      <c r="O40" s="118">
        <f t="shared" si="4"/>
        <v>0</v>
      </c>
      <c r="P40" s="14"/>
    </row>
    <row r="41" spans="2:16" x14ac:dyDescent="0.25">
      <c r="B41" s="13"/>
      <c r="C41" s="159" t="s">
        <v>20</v>
      </c>
      <c r="D41" s="160"/>
      <c r="E41" s="117"/>
      <c r="F41" s="114"/>
      <c r="G41" s="114"/>
      <c r="H41" s="114"/>
      <c r="I41" s="107"/>
      <c r="J41" s="108"/>
      <c r="K41" s="109"/>
      <c r="L41" s="114"/>
      <c r="M41" s="114"/>
      <c r="N41" s="75">
        <f>+IFERROR(IF(M41="pièces",VLOOKUP(1,'Paramétrages cabinet'!$I$20:$K$26,3,FALSE),VLOOKUP(M41,'Paramétrages cabinet'!$J$7:$K$13,2,FALSE)),0)</f>
        <v>0</v>
      </c>
      <c r="O41" s="118">
        <f t="shared" ref="O41:O45" si="5">+IFERROR(L41*N41,0)</f>
        <v>0</v>
      </c>
      <c r="P41" s="14"/>
    </row>
    <row r="42" spans="2:16" x14ac:dyDescent="0.25">
      <c r="B42" s="13"/>
      <c r="C42" s="159" t="s">
        <v>21</v>
      </c>
      <c r="D42" s="160"/>
      <c r="E42" s="117"/>
      <c r="F42" s="114"/>
      <c r="G42" s="114"/>
      <c r="H42" s="114"/>
      <c r="I42" s="107"/>
      <c r="J42" s="108"/>
      <c r="K42" s="109"/>
      <c r="L42" s="114"/>
      <c r="M42" s="114"/>
      <c r="N42" s="75">
        <f>+IFERROR(IF(M42="pièces",VLOOKUP(1,'Paramétrages cabinet'!$I$20:$K$26,3,FALSE),VLOOKUP(M42,'Paramétrages cabinet'!$J$7:$K$13,2,FALSE)),0)</f>
        <v>0</v>
      </c>
      <c r="O42" s="118">
        <f t="shared" si="5"/>
        <v>0</v>
      </c>
      <c r="P42" s="14"/>
    </row>
    <row r="43" spans="2:16" x14ac:dyDescent="0.25">
      <c r="B43" s="13"/>
      <c r="C43" s="131" t="s">
        <v>182</v>
      </c>
      <c r="D43" s="80"/>
      <c r="E43" s="117"/>
      <c r="F43" s="114"/>
      <c r="G43" s="114"/>
      <c r="H43" s="114"/>
      <c r="I43" s="107"/>
      <c r="J43" s="108"/>
      <c r="K43" s="109"/>
      <c r="L43" s="114"/>
      <c r="M43" s="114"/>
      <c r="N43" s="75">
        <f>+IFERROR(IF(M43="pièces",VLOOKUP(1,'Paramétrages cabinet'!$I$20:$K$26,3,FALSE),VLOOKUP(M43,'Paramétrages cabinet'!$J$7:$K$13,2,FALSE)),0)</f>
        <v>0</v>
      </c>
      <c r="O43" s="118">
        <f t="shared" si="5"/>
        <v>0</v>
      </c>
      <c r="P43" s="14"/>
    </row>
    <row r="44" spans="2:16" x14ac:dyDescent="0.25">
      <c r="B44" s="13"/>
      <c r="C44" s="159" t="s">
        <v>180</v>
      </c>
      <c r="D44" s="160"/>
      <c r="E44" s="117"/>
      <c r="F44" s="114"/>
      <c r="G44" s="114"/>
      <c r="H44" s="114"/>
      <c r="I44" s="107"/>
      <c r="J44" s="108"/>
      <c r="K44" s="109"/>
      <c r="L44" s="114"/>
      <c r="M44" s="114"/>
      <c r="N44" s="75">
        <f>+IFERROR(IF(M44="pièces",VLOOKUP(1,'Paramétrages cabinet'!$I$20:$K$26,3,FALSE),VLOOKUP(M44,'Paramétrages cabinet'!$J$7:$K$13,2,FALSE)),0)</f>
        <v>0</v>
      </c>
      <c r="O44" s="118">
        <f t="shared" si="5"/>
        <v>0</v>
      </c>
      <c r="P44" s="14"/>
    </row>
    <row r="45" spans="2:16" x14ac:dyDescent="0.25">
      <c r="B45" s="13"/>
      <c r="C45" s="159" t="s">
        <v>181</v>
      </c>
      <c r="D45" s="160"/>
      <c r="E45" s="117"/>
      <c r="F45" s="114"/>
      <c r="G45" s="114"/>
      <c r="H45" s="114"/>
      <c r="I45" s="107"/>
      <c r="J45" s="108"/>
      <c r="K45" s="109"/>
      <c r="L45" s="114"/>
      <c r="M45" s="114"/>
      <c r="N45" s="75">
        <f>+IFERROR(IF(M45="pièces",VLOOKUP(1,'Paramétrages cabinet'!$I$20:$K$26,3,FALSE),VLOOKUP(M45,'Paramétrages cabinet'!$J$7:$K$13,2,FALSE)),0)</f>
        <v>0</v>
      </c>
      <c r="O45" s="118">
        <f t="shared" si="5"/>
        <v>0</v>
      </c>
      <c r="P45" s="14"/>
    </row>
    <row r="46" spans="2:16" x14ac:dyDescent="0.25">
      <c r="B46" s="13"/>
      <c r="C46" s="157" t="s">
        <v>22</v>
      </c>
      <c r="D46" s="158"/>
      <c r="E46" s="117"/>
      <c r="F46" s="114"/>
      <c r="G46" s="114"/>
      <c r="H46" s="114"/>
      <c r="I46" s="107"/>
      <c r="J46" s="108"/>
      <c r="K46" s="109"/>
      <c r="L46" s="114"/>
      <c r="M46" s="114"/>
      <c r="N46" s="75">
        <f>+IFERROR(IF(M46="pièces",VLOOKUP(1,'Paramétrages cabinet'!$I$20:$K$26,3,FALSE),VLOOKUP(M46,'Paramétrages cabinet'!$J$7:$K$13,2,FALSE)),0)</f>
        <v>0</v>
      </c>
      <c r="O46" s="118">
        <f t="shared" si="4"/>
        <v>0</v>
      </c>
      <c r="P46" s="14"/>
    </row>
    <row r="47" spans="2:16" x14ac:dyDescent="0.25">
      <c r="B47" s="13"/>
      <c r="C47" s="159" t="s">
        <v>20</v>
      </c>
      <c r="D47" s="160"/>
      <c r="E47" s="117"/>
      <c r="F47" s="114"/>
      <c r="G47" s="114"/>
      <c r="H47" s="114"/>
      <c r="I47" s="107"/>
      <c r="J47" s="108"/>
      <c r="K47" s="109"/>
      <c r="L47" s="114"/>
      <c r="M47" s="114"/>
      <c r="N47" s="75">
        <f>+IFERROR(IF(M47="pièces",VLOOKUP(1,'Paramétrages cabinet'!$I$20:$K$26,3,FALSE),VLOOKUP(M47,'Paramétrages cabinet'!$J$7:$K$13,2,FALSE)),0)</f>
        <v>0</v>
      </c>
      <c r="O47" s="118">
        <f t="shared" ref="O47:O50" si="6">+IFERROR(L47*N47,0)</f>
        <v>0</v>
      </c>
      <c r="P47" s="14"/>
    </row>
    <row r="48" spans="2:16" x14ac:dyDescent="0.25">
      <c r="B48" s="13"/>
      <c r="C48" s="159" t="s">
        <v>21</v>
      </c>
      <c r="D48" s="160"/>
      <c r="E48" s="117"/>
      <c r="F48" s="114"/>
      <c r="G48" s="114"/>
      <c r="H48" s="114"/>
      <c r="I48" s="107"/>
      <c r="J48" s="108"/>
      <c r="K48" s="109"/>
      <c r="L48" s="114"/>
      <c r="M48" s="114"/>
      <c r="N48" s="75">
        <f>+IFERROR(IF(M48="pièces",VLOOKUP(1,'Paramétrages cabinet'!$I$20:$K$26,3,FALSE),VLOOKUP(M48,'Paramétrages cabinet'!$J$7:$K$13,2,FALSE)),0)</f>
        <v>0</v>
      </c>
      <c r="O48" s="118">
        <f t="shared" si="6"/>
        <v>0</v>
      </c>
      <c r="P48" s="14"/>
    </row>
    <row r="49" spans="2:16" x14ac:dyDescent="0.25">
      <c r="B49" s="13"/>
      <c r="C49" s="159" t="s">
        <v>180</v>
      </c>
      <c r="D49" s="160"/>
      <c r="E49" s="117"/>
      <c r="F49" s="114"/>
      <c r="G49" s="114"/>
      <c r="H49" s="114"/>
      <c r="I49" s="107"/>
      <c r="J49" s="108"/>
      <c r="K49" s="109"/>
      <c r="L49" s="114"/>
      <c r="M49" s="114"/>
      <c r="N49" s="75">
        <f>+IFERROR(IF(M49="pièces",VLOOKUP(1,'Paramétrages cabinet'!$I$20:$K$26,3,FALSE),VLOOKUP(M49,'Paramétrages cabinet'!$J$7:$K$13,2,FALSE)),0)</f>
        <v>0</v>
      </c>
      <c r="O49" s="118">
        <f t="shared" si="6"/>
        <v>0</v>
      </c>
      <c r="P49" s="14"/>
    </row>
    <row r="50" spans="2:16" x14ac:dyDescent="0.25">
      <c r="B50" s="13"/>
      <c r="C50" s="159" t="s">
        <v>181</v>
      </c>
      <c r="D50" s="160"/>
      <c r="E50" s="117"/>
      <c r="F50" s="114"/>
      <c r="G50" s="114"/>
      <c r="H50" s="114"/>
      <c r="I50" s="107"/>
      <c r="J50" s="108"/>
      <c r="K50" s="109"/>
      <c r="L50" s="114"/>
      <c r="M50" s="114"/>
      <c r="N50" s="75">
        <f>+IFERROR(IF(M50="pièces",VLOOKUP(1,'Paramétrages cabinet'!$I$20:$K$26,3,FALSE),VLOOKUP(M50,'Paramétrages cabinet'!$J$7:$K$13,2,FALSE)),0)</f>
        <v>0</v>
      </c>
      <c r="O50" s="118">
        <f t="shared" si="6"/>
        <v>0</v>
      </c>
      <c r="P50" s="14"/>
    </row>
    <row r="51" spans="2:16" x14ac:dyDescent="0.25">
      <c r="B51" s="13"/>
      <c r="C51" s="157" t="s">
        <v>23</v>
      </c>
      <c r="D51" s="158"/>
      <c r="E51" s="117"/>
      <c r="F51" s="114"/>
      <c r="G51" s="114"/>
      <c r="H51" s="114"/>
      <c r="I51" s="107"/>
      <c r="J51" s="108"/>
      <c r="K51" s="109"/>
      <c r="L51" s="114"/>
      <c r="M51" s="114"/>
      <c r="N51" s="75">
        <f>+IFERROR(IF(M51="pièces",VLOOKUP(1,'Paramétrages cabinet'!$I$20:$K$26,3,FALSE),VLOOKUP(M51,'Paramétrages cabinet'!$J$7:$K$13,2,FALSE)),0)</f>
        <v>0</v>
      </c>
      <c r="O51" s="118">
        <f t="shared" si="4"/>
        <v>0</v>
      </c>
      <c r="P51" s="14"/>
    </row>
    <row r="52" spans="2:16" x14ac:dyDescent="0.25">
      <c r="B52" s="13"/>
      <c r="C52" s="159" t="s">
        <v>24</v>
      </c>
      <c r="D52" s="160"/>
      <c r="E52" s="117"/>
      <c r="F52" s="114"/>
      <c r="G52" s="114"/>
      <c r="H52" s="114"/>
      <c r="I52" s="107"/>
      <c r="J52" s="108"/>
      <c r="K52" s="109"/>
      <c r="L52" s="114"/>
      <c r="M52" s="114"/>
      <c r="N52" s="75">
        <f>+IFERROR(IF(M52="pièces",VLOOKUP(1,'Paramétrages cabinet'!$I$20:$K$26,3,FALSE),VLOOKUP(M52,'Paramétrages cabinet'!$J$7:$K$13,2,FALSE)),0)</f>
        <v>0</v>
      </c>
      <c r="O52" s="118">
        <f t="shared" ref="O52:O55" si="7">+IFERROR(L52*N52,0)</f>
        <v>0</v>
      </c>
      <c r="P52" s="14"/>
    </row>
    <row r="53" spans="2:16" x14ac:dyDescent="0.25">
      <c r="B53" s="13"/>
      <c r="C53" s="159" t="s">
        <v>25</v>
      </c>
      <c r="D53" s="160"/>
      <c r="E53" s="117"/>
      <c r="F53" s="114"/>
      <c r="G53" s="114"/>
      <c r="H53" s="114"/>
      <c r="I53" s="107"/>
      <c r="J53" s="108"/>
      <c r="K53" s="109"/>
      <c r="L53" s="114"/>
      <c r="M53" s="114"/>
      <c r="N53" s="75">
        <f>+IFERROR(IF(M53="pièces",VLOOKUP(1,'Paramétrages cabinet'!$I$20:$K$26,3,FALSE),VLOOKUP(M53,'Paramétrages cabinet'!$J$7:$K$13,2,FALSE)),0)</f>
        <v>0</v>
      </c>
      <c r="O53" s="118">
        <f t="shared" si="7"/>
        <v>0</v>
      </c>
      <c r="P53" s="14"/>
    </row>
    <row r="54" spans="2:16" x14ac:dyDescent="0.25">
      <c r="B54" s="13"/>
      <c r="C54" s="159" t="s">
        <v>26</v>
      </c>
      <c r="D54" s="160"/>
      <c r="E54" s="117"/>
      <c r="F54" s="114"/>
      <c r="G54" s="114"/>
      <c r="H54" s="114"/>
      <c r="I54" s="107"/>
      <c r="J54" s="108"/>
      <c r="K54" s="109"/>
      <c r="L54" s="114"/>
      <c r="M54" s="114"/>
      <c r="N54" s="75">
        <f>+IFERROR(IF(M54="pièces",VLOOKUP(1,'Paramétrages cabinet'!$I$20:$K$26,3,FALSE),VLOOKUP(M54,'Paramétrages cabinet'!$J$7:$K$13,2,FALSE)),0)</f>
        <v>0</v>
      </c>
      <c r="O54" s="118">
        <f t="shared" si="7"/>
        <v>0</v>
      </c>
      <c r="P54" s="14"/>
    </row>
    <row r="55" spans="2:16" x14ac:dyDescent="0.25">
      <c r="B55" s="13"/>
      <c r="C55" s="159" t="s">
        <v>27</v>
      </c>
      <c r="D55" s="160"/>
      <c r="E55" s="117"/>
      <c r="F55" s="114"/>
      <c r="G55" s="114"/>
      <c r="H55" s="114"/>
      <c r="I55" s="107"/>
      <c r="J55" s="108"/>
      <c r="K55" s="109"/>
      <c r="L55" s="114"/>
      <c r="M55" s="114"/>
      <c r="N55" s="75">
        <f>+IFERROR(IF(M55="pièces",VLOOKUP(1,'Paramétrages cabinet'!$I$20:$K$26,3,FALSE),VLOOKUP(M55,'Paramétrages cabinet'!$J$7:$K$13,2,FALSE)),0)</f>
        <v>0</v>
      </c>
      <c r="O55" s="118">
        <f t="shared" si="7"/>
        <v>0</v>
      </c>
      <c r="P55" s="14"/>
    </row>
    <row r="56" spans="2:16" x14ac:dyDescent="0.25">
      <c r="B56" s="13"/>
      <c r="C56" s="157" t="s">
        <v>28</v>
      </c>
      <c r="D56" s="158"/>
      <c r="E56" s="117"/>
      <c r="F56" s="114"/>
      <c r="G56" s="114"/>
      <c r="H56" s="114"/>
      <c r="I56" s="107"/>
      <c r="J56" s="108"/>
      <c r="K56" s="109"/>
      <c r="L56" s="114"/>
      <c r="M56" s="114"/>
      <c r="N56" s="75">
        <f>+IFERROR(IF(M56="pièces",VLOOKUP(1,'Paramétrages cabinet'!$I$20:$K$26,3,FALSE),VLOOKUP(M56,'Paramétrages cabinet'!$J$7:$K$13,2,FALSE)),0)</f>
        <v>0</v>
      </c>
      <c r="O56" s="118">
        <f t="shared" si="4"/>
        <v>0</v>
      </c>
      <c r="P56" s="14"/>
    </row>
    <row r="57" spans="2:16" x14ac:dyDescent="0.25">
      <c r="B57" s="13"/>
      <c r="C57" s="159" t="s">
        <v>29</v>
      </c>
      <c r="D57" s="160"/>
      <c r="E57" s="117"/>
      <c r="F57" s="114"/>
      <c r="G57" s="114"/>
      <c r="H57" s="114"/>
      <c r="I57" s="107"/>
      <c r="J57" s="108"/>
      <c r="K57" s="109"/>
      <c r="L57" s="114"/>
      <c r="M57" s="114"/>
      <c r="N57" s="75">
        <f>+IFERROR(IF(M57="pièces",VLOOKUP(1,'Paramétrages cabinet'!$I$20:$K$26,3,FALSE),VLOOKUP(M57,'Paramétrages cabinet'!$J$7:$K$13,2,FALSE)),0)</f>
        <v>0</v>
      </c>
      <c r="O57" s="118">
        <f t="shared" ref="O57:O59" si="8">+IFERROR(L57*N57,0)</f>
        <v>0</v>
      </c>
      <c r="P57" s="14"/>
    </row>
    <row r="58" spans="2:16" x14ac:dyDescent="0.25">
      <c r="B58" s="13"/>
      <c r="C58" s="159" t="s">
        <v>180</v>
      </c>
      <c r="D58" s="160"/>
      <c r="E58" s="117"/>
      <c r="F58" s="114"/>
      <c r="G58" s="114"/>
      <c r="H58" s="114"/>
      <c r="I58" s="107"/>
      <c r="J58" s="108"/>
      <c r="K58" s="109"/>
      <c r="L58" s="114"/>
      <c r="M58" s="114"/>
      <c r="N58" s="75">
        <f>+IFERROR(IF(M58="pièces",VLOOKUP(1,'Paramétrages cabinet'!$I$20:$K$26,3,FALSE),VLOOKUP(M58,'Paramétrages cabinet'!$J$7:$K$13,2,FALSE)),0)</f>
        <v>0</v>
      </c>
      <c r="O58" s="118">
        <f t="shared" si="8"/>
        <v>0</v>
      </c>
      <c r="P58" s="14"/>
    </row>
    <row r="59" spans="2:16" x14ac:dyDescent="0.25">
      <c r="B59" s="13"/>
      <c r="C59" s="159" t="s">
        <v>181</v>
      </c>
      <c r="D59" s="160"/>
      <c r="E59" s="117"/>
      <c r="F59" s="114"/>
      <c r="G59" s="114"/>
      <c r="H59" s="114"/>
      <c r="I59" s="107"/>
      <c r="J59" s="108"/>
      <c r="K59" s="109"/>
      <c r="L59" s="114"/>
      <c r="M59" s="114"/>
      <c r="N59" s="75">
        <f>+IFERROR(IF(M59="pièces",VLOOKUP(1,'Paramétrages cabinet'!$I$20:$K$26,3,FALSE),VLOOKUP(M59,'Paramétrages cabinet'!$J$7:$K$13,2,FALSE)),0)</f>
        <v>0</v>
      </c>
      <c r="O59" s="118">
        <f t="shared" si="8"/>
        <v>0</v>
      </c>
      <c r="P59" s="14"/>
    </row>
    <row r="60" spans="2:16" x14ac:dyDescent="0.25">
      <c r="B60" s="13"/>
      <c r="C60" s="157" t="s">
        <v>30</v>
      </c>
      <c r="D60" s="158"/>
      <c r="E60" s="117"/>
      <c r="F60" s="114"/>
      <c r="G60" s="114"/>
      <c r="H60" s="114"/>
      <c r="I60" s="107"/>
      <c r="J60" s="108"/>
      <c r="K60" s="109"/>
      <c r="L60" s="114"/>
      <c r="M60" s="114"/>
      <c r="N60" s="75">
        <f>+IFERROR(IF(M60="pièces",VLOOKUP(1,'Paramétrages cabinet'!$I$20:$K$26,3,FALSE),VLOOKUP(M60,'Paramétrages cabinet'!$J$7:$K$13,2,FALSE)),0)</f>
        <v>0</v>
      </c>
      <c r="O60" s="118">
        <f t="shared" si="4"/>
        <v>0</v>
      </c>
      <c r="P60" s="14"/>
    </row>
    <row r="61" spans="2:16" x14ac:dyDescent="0.25">
      <c r="B61" s="13"/>
      <c r="C61" s="159" t="s">
        <v>180</v>
      </c>
      <c r="D61" s="160"/>
      <c r="E61" s="117"/>
      <c r="F61" s="114"/>
      <c r="G61" s="114"/>
      <c r="H61" s="114"/>
      <c r="I61" s="107"/>
      <c r="J61" s="108"/>
      <c r="K61" s="109"/>
      <c r="L61" s="114"/>
      <c r="M61" s="114"/>
      <c r="N61" s="75">
        <f>+IFERROR(IF(M61="pièces",VLOOKUP(1,'Paramétrages cabinet'!$I$20:$K$26,3,FALSE),VLOOKUP(M61,'Paramétrages cabinet'!$J$7:$K$13,2,FALSE)),0)</f>
        <v>0</v>
      </c>
      <c r="O61" s="118">
        <f t="shared" ref="O61:O62" si="9">+IFERROR(L61*N61,0)</f>
        <v>0</v>
      </c>
      <c r="P61" s="14"/>
    </row>
    <row r="62" spans="2:16" x14ac:dyDescent="0.25">
      <c r="B62" s="13"/>
      <c r="C62" s="159" t="s">
        <v>181</v>
      </c>
      <c r="D62" s="160"/>
      <c r="E62" s="117"/>
      <c r="F62" s="114"/>
      <c r="G62" s="114"/>
      <c r="H62" s="114"/>
      <c r="I62" s="107"/>
      <c r="J62" s="108"/>
      <c r="K62" s="109"/>
      <c r="L62" s="114"/>
      <c r="M62" s="114"/>
      <c r="N62" s="75">
        <f>+IFERROR(IF(M62="pièces",VLOOKUP(1,'Paramétrages cabinet'!$I$20:$K$26,3,FALSE),VLOOKUP(M62,'Paramétrages cabinet'!$J$7:$K$13,2,FALSE)),0)</f>
        <v>0</v>
      </c>
      <c r="O62" s="118">
        <f t="shared" si="9"/>
        <v>0</v>
      </c>
      <c r="P62" s="14"/>
    </row>
    <row r="63" spans="2:16" x14ac:dyDescent="0.25">
      <c r="B63" s="13"/>
      <c r="C63" s="157" t="s">
        <v>47</v>
      </c>
      <c r="D63" s="158"/>
      <c r="E63" s="117"/>
      <c r="F63" s="114"/>
      <c r="G63" s="114"/>
      <c r="H63" s="114"/>
      <c r="I63" s="107"/>
      <c r="J63" s="108"/>
      <c r="K63" s="109"/>
      <c r="L63" s="114"/>
      <c r="M63" s="114"/>
      <c r="N63" s="75">
        <f>+IFERROR(IF(M63="pièces",VLOOKUP(1,'Paramétrages cabinet'!$I$20:$K$26,3,FALSE),VLOOKUP(M63,'Paramétrages cabinet'!$J$7:$K$13,2,FALSE)),0)</f>
        <v>0</v>
      </c>
      <c r="O63" s="118">
        <f t="shared" si="4"/>
        <v>0</v>
      </c>
      <c r="P63" s="14"/>
    </row>
    <row r="64" spans="2:16" x14ac:dyDescent="0.25">
      <c r="B64" s="13"/>
      <c r="C64" s="159" t="s">
        <v>48</v>
      </c>
      <c r="D64" s="160"/>
      <c r="E64" s="117"/>
      <c r="F64" s="114"/>
      <c r="G64" s="114"/>
      <c r="H64" s="114"/>
      <c r="I64" s="107"/>
      <c r="J64" s="108"/>
      <c r="K64" s="109"/>
      <c r="L64" s="114"/>
      <c r="M64" s="114"/>
      <c r="N64" s="75">
        <f>+IFERROR(IF(M64="pièces",VLOOKUP(1,'Paramétrages cabinet'!$I$20:$K$26,3,FALSE),VLOOKUP(M64,'Paramétrages cabinet'!$J$7:$K$13,2,FALSE)),0)</f>
        <v>0</v>
      </c>
      <c r="O64" s="118">
        <f t="shared" ref="O64:O67" si="10">+IFERROR(L64*N64,0)</f>
        <v>0</v>
      </c>
      <c r="P64" s="14"/>
    </row>
    <row r="65" spans="2:16" x14ac:dyDescent="0.25">
      <c r="B65" s="13"/>
      <c r="C65" s="165" t="s">
        <v>49</v>
      </c>
      <c r="D65" s="166"/>
      <c r="E65" s="117"/>
      <c r="F65" s="114"/>
      <c r="G65" s="114"/>
      <c r="H65" s="114"/>
      <c r="I65" s="107"/>
      <c r="J65" s="108"/>
      <c r="K65" s="109"/>
      <c r="L65" s="114"/>
      <c r="M65" s="114"/>
      <c r="N65" s="75">
        <f>+IFERROR(IF(M65="pièces",VLOOKUP(1,'Paramétrages cabinet'!$I$20:$K$26,3,FALSE),VLOOKUP(M65,'Paramétrages cabinet'!$J$7:$K$13,2,FALSE)),0)</f>
        <v>0</v>
      </c>
      <c r="O65" s="118">
        <f t="shared" si="10"/>
        <v>0</v>
      </c>
      <c r="P65" s="14"/>
    </row>
    <row r="66" spans="2:16" x14ac:dyDescent="0.25">
      <c r="B66" s="13"/>
      <c r="C66" s="165" t="s">
        <v>180</v>
      </c>
      <c r="D66" s="166"/>
      <c r="E66" s="117"/>
      <c r="F66" s="114"/>
      <c r="G66" s="114"/>
      <c r="H66" s="114"/>
      <c r="I66" s="107"/>
      <c r="J66" s="108"/>
      <c r="K66" s="109"/>
      <c r="L66" s="114"/>
      <c r="M66" s="114"/>
      <c r="N66" s="75">
        <f>+IFERROR(IF(M66="pièces",VLOOKUP(1,'Paramétrages cabinet'!$I$20:$K$26,3,FALSE),VLOOKUP(M66,'Paramétrages cabinet'!$J$7:$K$13,2,FALSE)),0)</f>
        <v>0</v>
      </c>
      <c r="O66" s="118">
        <f t="shared" si="10"/>
        <v>0</v>
      </c>
      <c r="P66" s="14"/>
    </row>
    <row r="67" spans="2:16" x14ac:dyDescent="0.25">
      <c r="B67" s="13"/>
      <c r="C67" s="159" t="s">
        <v>50</v>
      </c>
      <c r="D67" s="160"/>
      <c r="E67" s="117"/>
      <c r="F67" s="114"/>
      <c r="G67" s="114"/>
      <c r="H67" s="114"/>
      <c r="I67" s="107"/>
      <c r="J67" s="108"/>
      <c r="K67" s="109"/>
      <c r="L67" s="114"/>
      <c r="M67" s="114"/>
      <c r="N67" s="75">
        <f>+IFERROR(IF(M67="pièces",VLOOKUP(1,'Paramétrages cabinet'!$I$20:$K$26,3,FALSE),VLOOKUP(M67,'Paramétrages cabinet'!$J$7:$K$13,2,FALSE)),0)</f>
        <v>0</v>
      </c>
      <c r="O67" s="118">
        <f t="shared" si="10"/>
        <v>0</v>
      </c>
      <c r="P67" s="14"/>
    </row>
    <row r="68" spans="2:16" x14ac:dyDescent="0.25">
      <c r="B68" s="13"/>
      <c r="C68" s="157" t="s">
        <v>51</v>
      </c>
      <c r="D68" s="158"/>
      <c r="E68" s="117"/>
      <c r="F68" s="114"/>
      <c r="G68" s="114"/>
      <c r="H68" s="114"/>
      <c r="I68" s="107"/>
      <c r="J68" s="108"/>
      <c r="K68" s="109"/>
      <c r="L68" s="114"/>
      <c r="M68" s="114"/>
      <c r="N68" s="75">
        <f>+IFERROR(IF(M68="pièces",VLOOKUP(1,'Paramétrages cabinet'!$I$20:$K$26,3,FALSE),VLOOKUP(M68,'Paramétrages cabinet'!$J$7:$K$13,2,FALSE)),0)</f>
        <v>0</v>
      </c>
      <c r="O68" s="118">
        <f t="shared" si="4"/>
        <v>0</v>
      </c>
      <c r="P68" s="14"/>
    </row>
    <row r="69" spans="2:16" x14ac:dyDescent="0.25">
      <c r="B69" s="13"/>
      <c r="C69" s="159" t="s">
        <v>180</v>
      </c>
      <c r="D69" s="160"/>
      <c r="E69" s="117"/>
      <c r="F69" s="114"/>
      <c r="G69" s="114"/>
      <c r="H69" s="114"/>
      <c r="I69" s="107"/>
      <c r="J69" s="108"/>
      <c r="K69" s="109"/>
      <c r="L69" s="76"/>
      <c r="M69" s="74"/>
      <c r="N69" s="75">
        <f>+IFERROR(IF(M69="pièces",VLOOKUP(1,'Paramétrages cabinet'!$I$20:$K$26,3,FALSE),VLOOKUP(M69,'Paramétrages cabinet'!$J$7:$K$13,2,FALSE)),0)</f>
        <v>0</v>
      </c>
      <c r="O69" s="118">
        <f t="shared" si="4"/>
        <v>0</v>
      </c>
      <c r="P69" s="14"/>
    </row>
    <row r="70" spans="2:16" x14ac:dyDescent="0.25">
      <c r="B70" s="13"/>
      <c r="C70" s="157" t="s">
        <v>31</v>
      </c>
      <c r="D70" s="158"/>
      <c r="E70" s="117"/>
      <c r="F70" s="114"/>
      <c r="G70" s="114"/>
      <c r="H70" s="114"/>
      <c r="I70" s="107"/>
      <c r="J70" s="108"/>
      <c r="K70" s="109"/>
      <c r="L70" s="114"/>
      <c r="M70" s="114"/>
      <c r="N70" s="75">
        <f>+IFERROR(IF(M70="pièces",VLOOKUP(1,'Paramétrages cabinet'!$I$20:$K$26,3,FALSE),VLOOKUP(M70,'Paramétrages cabinet'!$J$7:$K$13,2,FALSE)),0)</f>
        <v>0</v>
      </c>
      <c r="O70" s="118">
        <f t="shared" si="4"/>
        <v>0</v>
      </c>
      <c r="P70" s="14"/>
    </row>
    <row r="71" spans="2:16" ht="9" customHeight="1" x14ac:dyDescent="0.25">
      <c r="B71" s="13"/>
      <c r="C71" s="18"/>
      <c r="D71" s="18"/>
      <c r="E71" s="115"/>
      <c r="F71" s="111"/>
      <c r="G71" s="111"/>
      <c r="H71" s="111"/>
      <c r="I71" s="107"/>
      <c r="J71" s="108"/>
      <c r="K71" s="109"/>
      <c r="L71" s="111"/>
      <c r="M71" s="111"/>
      <c r="N71" s="112"/>
      <c r="O71" s="113"/>
      <c r="P71" s="14"/>
    </row>
    <row r="72" spans="2:16" x14ac:dyDescent="0.25">
      <c r="B72" s="13"/>
      <c r="C72" s="163" t="s">
        <v>54</v>
      </c>
      <c r="D72" s="163"/>
      <c r="E72" s="164"/>
      <c r="F72" s="164"/>
      <c r="G72" s="164"/>
      <c r="H72" s="164"/>
      <c r="I72" s="107"/>
      <c r="J72" s="108"/>
      <c r="K72" s="109"/>
      <c r="L72" s="116"/>
      <c r="M72" s="116"/>
      <c r="N72" s="78">
        <f>+IFERROR(IF(M72="pièces",VLOOKUP(1,'Paramétrages cabinet'!$I$20:$K$26,3,FALSE),VLOOKUP(M72,'Paramétrages cabinet'!$J$7:$K$13,2,FALSE)),0)</f>
        <v>0</v>
      </c>
      <c r="O72" s="30">
        <f t="shared" ref="O72" si="11">+IFERROR(L72*N72,0)</f>
        <v>0</v>
      </c>
      <c r="P72" s="14"/>
    </row>
    <row r="73" spans="2:16" ht="5.0999999999999996" customHeight="1" x14ac:dyDescent="0.25">
      <c r="B73" s="13"/>
      <c r="C73" s="103"/>
      <c r="D73" s="103"/>
      <c r="E73" s="108"/>
      <c r="F73" s="111"/>
      <c r="G73" s="111"/>
      <c r="H73" s="111"/>
      <c r="I73" s="107"/>
      <c r="J73" s="108"/>
      <c r="K73" s="109"/>
      <c r="L73" s="111"/>
      <c r="M73" s="111"/>
      <c r="N73" s="112"/>
      <c r="O73" s="113"/>
      <c r="P73" s="14"/>
    </row>
    <row r="74" spans="2:16" x14ac:dyDescent="0.25">
      <c r="B74" s="13"/>
      <c r="C74" s="157" t="s">
        <v>105</v>
      </c>
      <c r="D74" s="158"/>
      <c r="E74" s="117"/>
      <c r="F74" s="114"/>
      <c r="G74" s="114"/>
      <c r="H74" s="114"/>
      <c r="I74" s="107"/>
      <c r="J74" s="108"/>
      <c r="K74" s="109"/>
      <c r="L74" s="114"/>
      <c r="M74" s="114"/>
      <c r="N74" s="75">
        <f>+IFERROR(IF(M74="pièces",VLOOKUP(1,'Paramétrages cabinet'!$I$20:$K$26,3,FALSE),VLOOKUP(M74,'Paramétrages cabinet'!$J$7:$K$13,2,FALSE)),0)</f>
        <v>0</v>
      </c>
      <c r="O74" s="118">
        <f t="shared" ref="O74:O94" si="12">+IFERROR(L74*N74,0)</f>
        <v>0</v>
      </c>
      <c r="P74" s="14"/>
    </row>
    <row r="75" spans="2:16" x14ac:dyDescent="0.25">
      <c r="B75" s="13"/>
      <c r="C75" s="159" t="s">
        <v>55</v>
      </c>
      <c r="D75" s="160"/>
      <c r="E75" s="117"/>
      <c r="F75" s="114"/>
      <c r="G75" s="114"/>
      <c r="H75" s="114"/>
      <c r="I75" s="107"/>
      <c r="J75" s="108"/>
      <c r="K75" s="109"/>
      <c r="L75" s="114"/>
      <c r="M75" s="114"/>
      <c r="N75" s="75">
        <f>+IFERROR(IF(M75="pièces",VLOOKUP(1,'Paramétrages cabinet'!$I$20:$K$26,3,FALSE),VLOOKUP(M75,'Paramétrages cabinet'!$J$7:$K$13,2,FALSE)),0)</f>
        <v>0</v>
      </c>
      <c r="O75" s="118">
        <f t="shared" si="12"/>
        <v>0</v>
      </c>
      <c r="P75" s="14"/>
    </row>
    <row r="76" spans="2:16" x14ac:dyDescent="0.25">
      <c r="B76" s="13"/>
      <c r="C76" s="159" t="s">
        <v>56</v>
      </c>
      <c r="D76" s="160"/>
      <c r="E76" s="117"/>
      <c r="F76" s="114"/>
      <c r="G76" s="114"/>
      <c r="H76" s="114"/>
      <c r="I76" s="107"/>
      <c r="J76" s="108"/>
      <c r="K76" s="109"/>
      <c r="L76" s="114"/>
      <c r="M76" s="114"/>
      <c r="N76" s="75">
        <f>+IFERROR(IF(M76="pièces",VLOOKUP(1,'Paramétrages cabinet'!$I$20:$K$26,3,FALSE),VLOOKUP(M76,'Paramétrages cabinet'!$J$7:$K$13,2,FALSE)),0)</f>
        <v>0</v>
      </c>
      <c r="O76" s="118">
        <f t="shared" si="12"/>
        <v>0</v>
      </c>
      <c r="P76" s="14"/>
    </row>
    <row r="77" spans="2:16" x14ac:dyDescent="0.25">
      <c r="B77" s="13"/>
      <c r="C77" s="159" t="s">
        <v>57</v>
      </c>
      <c r="D77" s="160"/>
      <c r="E77" s="117"/>
      <c r="F77" s="114"/>
      <c r="G77" s="114"/>
      <c r="H77" s="114"/>
      <c r="I77" s="107"/>
      <c r="J77" s="108"/>
      <c r="K77" s="109"/>
      <c r="L77" s="114"/>
      <c r="M77" s="114"/>
      <c r="N77" s="75">
        <f>+IFERROR(IF(M77="pièces",VLOOKUP(1,'Paramétrages cabinet'!$I$20:$K$26,3,FALSE),VLOOKUP(M77,'Paramétrages cabinet'!$J$7:$K$13,2,FALSE)),0)</f>
        <v>0</v>
      </c>
      <c r="O77" s="118">
        <f t="shared" si="12"/>
        <v>0</v>
      </c>
      <c r="P77" s="14"/>
    </row>
    <row r="78" spans="2:16" x14ac:dyDescent="0.25">
      <c r="B78" s="13"/>
      <c r="C78" s="159" t="s">
        <v>58</v>
      </c>
      <c r="D78" s="160"/>
      <c r="E78" s="117"/>
      <c r="F78" s="114"/>
      <c r="G78" s="114"/>
      <c r="H78" s="114"/>
      <c r="I78" s="107"/>
      <c r="J78" s="108"/>
      <c r="K78" s="109"/>
      <c r="L78" s="114"/>
      <c r="M78" s="114"/>
      <c r="N78" s="75">
        <f>+IFERROR(IF(M78="pièces",VLOOKUP(1,'Paramétrages cabinet'!$I$20:$K$26,3,FALSE),VLOOKUP(M78,'Paramétrages cabinet'!$J$7:$K$13,2,FALSE)),0)</f>
        <v>0</v>
      </c>
      <c r="O78" s="118">
        <f t="shared" si="12"/>
        <v>0</v>
      </c>
      <c r="P78" s="14"/>
    </row>
    <row r="79" spans="2:16" x14ac:dyDescent="0.25">
      <c r="B79" s="13"/>
      <c r="C79" s="157" t="s">
        <v>59</v>
      </c>
      <c r="D79" s="158"/>
      <c r="E79" s="117"/>
      <c r="F79" s="114"/>
      <c r="G79" s="114"/>
      <c r="H79" s="114"/>
      <c r="I79" s="107"/>
      <c r="J79" s="108"/>
      <c r="K79" s="109"/>
      <c r="L79" s="114"/>
      <c r="M79" s="114"/>
      <c r="N79" s="75">
        <f>+IFERROR(IF(M79="pièces",VLOOKUP(1,'Paramétrages cabinet'!$I$20:$K$26,3,FALSE),VLOOKUP(M79,'Paramétrages cabinet'!$J$7:$K$13,2,FALSE)),0)</f>
        <v>0</v>
      </c>
      <c r="O79" s="118">
        <f t="shared" si="12"/>
        <v>0</v>
      </c>
      <c r="P79" s="14"/>
    </row>
    <row r="80" spans="2:16" x14ac:dyDescent="0.25">
      <c r="B80" s="13"/>
      <c r="C80" s="159" t="s">
        <v>60</v>
      </c>
      <c r="D80" s="160"/>
      <c r="E80" s="117"/>
      <c r="F80" s="114"/>
      <c r="G80" s="114"/>
      <c r="H80" s="114"/>
      <c r="I80" s="107"/>
      <c r="J80" s="108"/>
      <c r="K80" s="109"/>
      <c r="L80" s="114"/>
      <c r="M80" s="114"/>
      <c r="N80" s="75">
        <f>+IFERROR(IF(M80="pièces",VLOOKUP(1,'Paramétrages cabinet'!$I$20:$K$26,3,FALSE),VLOOKUP(M80,'Paramétrages cabinet'!$J$7:$K$13,2,FALSE)),0)</f>
        <v>0</v>
      </c>
      <c r="O80" s="118">
        <f t="shared" si="12"/>
        <v>0</v>
      </c>
      <c r="P80" s="14"/>
    </row>
    <row r="81" spans="2:16" x14ac:dyDescent="0.25">
      <c r="B81" s="13"/>
      <c r="C81" s="159" t="s">
        <v>61</v>
      </c>
      <c r="D81" s="160"/>
      <c r="E81" s="117"/>
      <c r="F81" s="114"/>
      <c r="G81" s="114"/>
      <c r="H81" s="114"/>
      <c r="I81" s="107"/>
      <c r="J81" s="108"/>
      <c r="K81" s="109"/>
      <c r="L81" s="114"/>
      <c r="M81" s="114"/>
      <c r="N81" s="75">
        <f>+IFERROR(IF(M81="pièces",VLOOKUP(1,'Paramétrages cabinet'!$I$20:$K$26,3,FALSE),VLOOKUP(M81,'Paramétrages cabinet'!$J$7:$K$13,2,FALSE)),0)</f>
        <v>0</v>
      </c>
      <c r="O81" s="118">
        <f t="shared" si="12"/>
        <v>0</v>
      </c>
      <c r="P81" s="14"/>
    </row>
    <row r="82" spans="2:16" ht="30" customHeight="1" x14ac:dyDescent="0.25">
      <c r="B82" s="13"/>
      <c r="C82" s="159" t="s">
        <v>62</v>
      </c>
      <c r="D82" s="160"/>
      <c r="E82" s="117"/>
      <c r="F82" s="114"/>
      <c r="G82" s="114"/>
      <c r="H82" s="114"/>
      <c r="I82" s="107"/>
      <c r="J82" s="108"/>
      <c r="K82" s="109"/>
      <c r="L82" s="114"/>
      <c r="M82" s="114"/>
      <c r="N82" s="75">
        <f>+IFERROR(IF(M82="pièces",VLOOKUP(1,'Paramétrages cabinet'!$I$20:$K$26,3,FALSE),VLOOKUP(M82,'Paramétrages cabinet'!$J$7:$K$13,2,FALSE)),0)</f>
        <v>0</v>
      </c>
      <c r="O82" s="118">
        <f t="shared" si="12"/>
        <v>0</v>
      </c>
      <c r="P82" s="14"/>
    </row>
    <row r="83" spans="2:16" ht="30" customHeight="1" x14ac:dyDescent="0.25">
      <c r="B83" s="13"/>
      <c r="C83" s="159" t="s">
        <v>63</v>
      </c>
      <c r="D83" s="160"/>
      <c r="E83" s="117"/>
      <c r="F83" s="114"/>
      <c r="G83" s="114"/>
      <c r="H83" s="114"/>
      <c r="I83" s="107"/>
      <c r="J83" s="108"/>
      <c r="K83" s="109"/>
      <c r="L83" s="114"/>
      <c r="M83" s="114"/>
      <c r="N83" s="75">
        <f>+IFERROR(IF(M83="pièces",VLOOKUP(1,'Paramétrages cabinet'!$I$20:$K$26,3,FALSE),VLOOKUP(M83,'Paramétrages cabinet'!$J$7:$K$13,2,FALSE)),0)</f>
        <v>0</v>
      </c>
      <c r="O83" s="118">
        <f t="shared" si="12"/>
        <v>0</v>
      </c>
      <c r="P83" s="14"/>
    </row>
    <row r="84" spans="2:16" x14ac:dyDescent="0.25">
      <c r="B84" s="13"/>
      <c r="C84" s="159" t="s">
        <v>162</v>
      </c>
      <c r="D84" s="160"/>
      <c r="E84" s="117"/>
      <c r="F84" s="114"/>
      <c r="G84" s="114"/>
      <c r="H84" s="114"/>
      <c r="I84" s="107"/>
      <c r="J84" s="108"/>
      <c r="K84" s="109"/>
      <c r="L84" s="114"/>
      <c r="M84" s="114"/>
      <c r="N84" s="75">
        <f>+IFERROR(IF(M84="pièces",VLOOKUP(1,'Paramétrages cabinet'!$I$20:$K$26,3,FALSE),VLOOKUP(M84,'Paramétrages cabinet'!$J$7:$K$13,2,FALSE)),0)</f>
        <v>0</v>
      </c>
      <c r="O84" s="118">
        <f t="shared" si="12"/>
        <v>0</v>
      </c>
      <c r="P84" s="14"/>
    </row>
    <row r="85" spans="2:16" x14ac:dyDescent="0.25">
      <c r="B85" s="13"/>
      <c r="C85" s="159" t="s">
        <v>163</v>
      </c>
      <c r="D85" s="160"/>
      <c r="E85" s="117"/>
      <c r="F85" s="114"/>
      <c r="G85" s="114"/>
      <c r="H85" s="114"/>
      <c r="I85" s="107"/>
      <c r="J85" s="108"/>
      <c r="K85" s="109"/>
      <c r="L85" s="114"/>
      <c r="M85" s="114"/>
      <c r="N85" s="75">
        <f>+IFERROR(IF(M85="pièces",VLOOKUP(1,'Paramétrages cabinet'!$I$20:$K$26,3,FALSE),VLOOKUP(M85,'Paramétrages cabinet'!$J$7:$K$13,2,FALSE)),0)</f>
        <v>0</v>
      </c>
      <c r="O85" s="118">
        <f t="shared" si="12"/>
        <v>0</v>
      </c>
      <c r="P85" s="14"/>
    </row>
    <row r="86" spans="2:16" x14ac:dyDescent="0.25">
      <c r="B86" s="13"/>
      <c r="C86" s="159" t="s">
        <v>64</v>
      </c>
      <c r="D86" s="160"/>
      <c r="E86" s="117"/>
      <c r="F86" s="114"/>
      <c r="G86" s="114"/>
      <c r="H86" s="114"/>
      <c r="I86" s="107"/>
      <c r="J86" s="108"/>
      <c r="K86" s="109"/>
      <c r="L86" s="114"/>
      <c r="M86" s="114"/>
      <c r="N86" s="75">
        <f>+IFERROR(IF(M86="pièces",VLOOKUP(1,'Paramétrages cabinet'!$I$20:$K$26,3,FALSE),VLOOKUP(M86,'Paramétrages cabinet'!$J$7:$K$13,2,FALSE)),0)</f>
        <v>0</v>
      </c>
      <c r="O86" s="118">
        <f t="shared" si="12"/>
        <v>0</v>
      </c>
      <c r="P86" s="14"/>
    </row>
    <row r="87" spans="2:16" x14ac:dyDescent="0.25">
      <c r="B87" s="13"/>
      <c r="C87" s="159" t="s">
        <v>65</v>
      </c>
      <c r="D87" s="160"/>
      <c r="E87" s="117"/>
      <c r="F87" s="114"/>
      <c r="G87" s="114"/>
      <c r="H87" s="114"/>
      <c r="I87" s="107"/>
      <c r="J87" s="108"/>
      <c r="K87" s="109"/>
      <c r="L87" s="114"/>
      <c r="M87" s="114"/>
      <c r="N87" s="75">
        <f>+IFERROR(IF(M87="pièces",VLOOKUP(1,'Paramétrages cabinet'!$I$20:$K$26,3,FALSE),VLOOKUP(M87,'Paramétrages cabinet'!$J$7:$K$13,2,FALSE)),0)</f>
        <v>0</v>
      </c>
      <c r="O87" s="118">
        <f t="shared" si="12"/>
        <v>0</v>
      </c>
      <c r="P87" s="14"/>
    </row>
    <row r="88" spans="2:16" x14ac:dyDescent="0.25">
      <c r="B88" s="13"/>
      <c r="C88" s="157" t="s">
        <v>70</v>
      </c>
      <c r="D88" s="158"/>
      <c r="E88" s="117"/>
      <c r="F88" s="114"/>
      <c r="G88" s="114"/>
      <c r="H88" s="114"/>
      <c r="I88" s="107"/>
      <c r="J88" s="108"/>
      <c r="K88" s="109"/>
      <c r="L88" s="114"/>
      <c r="M88" s="114"/>
      <c r="N88" s="75">
        <f>+IFERROR(IF(M88="pièces",VLOOKUP(1,'Paramétrages cabinet'!$I$20:$K$26,3,FALSE),VLOOKUP(M88,'Paramétrages cabinet'!$J$7:$K$13,2,FALSE)),0)</f>
        <v>0</v>
      </c>
      <c r="O88" s="118">
        <f t="shared" si="12"/>
        <v>0</v>
      </c>
      <c r="P88" s="14"/>
    </row>
    <row r="89" spans="2:16" x14ac:dyDescent="0.25">
      <c r="B89" s="13"/>
      <c r="C89" s="159" t="s">
        <v>66</v>
      </c>
      <c r="D89" s="160"/>
      <c r="E89" s="117"/>
      <c r="F89" s="114"/>
      <c r="G89" s="114"/>
      <c r="H89" s="114"/>
      <c r="I89" s="107"/>
      <c r="J89" s="108"/>
      <c r="K89" s="109"/>
      <c r="L89" s="114"/>
      <c r="M89" s="114"/>
      <c r="N89" s="75">
        <f>+IFERROR(IF(M89="pièces",VLOOKUP(1,'Paramétrages cabinet'!$I$20:$K$26,3,FALSE),VLOOKUP(M89,'Paramétrages cabinet'!$J$7:$K$13,2,FALSE)),0)</f>
        <v>0</v>
      </c>
      <c r="O89" s="118">
        <f t="shared" si="12"/>
        <v>0</v>
      </c>
      <c r="P89" s="14"/>
    </row>
    <row r="90" spans="2:16" x14ac:dyDescent="0.25">
      <c r="B90" s="13"/>
      <c r="C90" s="159" t="s">
        <v>71</v>
      </c>
      <c r="D90" s="160"/>
      <c r="E90" s="117"/>
      <c r="F90" s="114"/>
      <c r="G90" s="114"/>
      <c r="H90" s="114"/>
      <c r="I90" s="107"/>
      <c r="J90" s="108"/>
      <c r="K90" s="109"/>
      <c r="L90" s="114"/>
      <c r="M90" s="114"/>
      <c r="N90" s="75">
        <f>+IFERROR(IF(M90="pièces",VLOOKUP(1,'Paramétrages cabinet'!$I$20:$K$26,3,FALSE),VLOOKUP(M90,'Paramétrages cabinet'!$J$7:$K$13,2,FALSE)),0)</f>
        <v>0</v>
      </c>
      <c r="O90" s="118">
        <f t="shared" si="12"/>
        <v>0</v>
      </c>
      <c r="P90" s="14"/>
    </row>
    <row r="91" spans="2:16" x14ac:dyDescent="0.25">
      <c r="B91" s="13"/>
      <c r="C91" s="159" t="s">
        <v>72</v>
      </c>
      <c r="D91" s="160"/>
      <c r="E91" s="117"/>
      <c r="F91" s="114"/>
      <c r="G91" s="114"/>
      <c r="H91" s="114"/>
      <c r="I91" s="107"/>
      <c r="J91" s="108"/>
      <c r="K91" s="109"/>
      <c r="L91" s="114"/>
      <c r="M91" s="114"/>
      <c r="N91" s="75">
        <f>+IFERROR(IF(M91="pièces",VLOOKUP(1,'Paramétrages cabinet'!$I$20:$K$26,3,FALSE),VLOOKUP(M91,'Paramétrages cabinet'!$J$7:$K$13,2,FALSE)),0)</f>
        <v>0</v>
      </c>
      <c r="O91" s="118">
        <f t="shared" si="12"/>
        <v>0</v>
      </c>
      <c r="P91" s="14"/>
    </row>
    <row r="92" spans="2:16" x14ac:dyDescent="0.25">
      <c r="B92" s="13"/>
      <c r="C92" s="159" t="s">
        <v>67</v>
      </c>
      <c r="D92" s="160"/>
      <c r="E92" s="117"/>
      <c r="F92" s="114"/>
      <c r="G92" s="114"/>
      <c r="H92" s="114"/>
      <c r="I92" s="107"/>
      <c r="J92" s="108"/>
      <c r="K92" s="109"/>
      <c r="L92" s="114"/>
      <c r="M92" s="114"/>
      <c r="N92" s="75">
        <f>+IFERROR(IF(M92="pièces",VLOOKUP(1,'Paramétrages cabinet'!$I$20:$K$26,3,FALSE),VLOOKUP(M92,'Paramétrages cabinet'!$J$7:$K$13,2,FALSE)),0)</f>
        <v>0</v>
      </c>
      <c r="O92" s="118">
        <f t="shared" si="12"/>
        <v>0</v>
      </c>
      <c r="P92" s="14"/>
    </row>
    <row r="93" spans="2:16" x14ac:dyDescent="0.25">
      <c r="B93" s="13"/>
      <c r="C93" s="159" t="s">
        <v>68</v>
      </c>
      <c r="D93" s="160"/>
      <c r="E93" s="117"/>
      <c r="F93" s="114"/>
      <c r="G93" s="114"/>
      <c r="H93" s="114"/>
      <c r="I93" s="107"/>
      <c r="J93" s="108"/>
      <c r="K93" s="109"/>
      <c r="L93" s="114"/>
      <c r="M93" s="114"/>
      <c r="N93" s="75">
        <f>+IFERROR(IF(M93="pièces",VLOOKUP(1,'Paramétrages cabinet'!$I$20:$K$26,3,FALSE),VLOOKUP(M93,'Paramétrages cabinet'!$J$7:$K$13,2,FALSE)),0)</f>
        <v>0</v>
      </c>
      <c r="O93" s="118">
        <f t="shared" si="12"/>
        <v>0</v>
      </c>
      <c r="P93" s="14"/>
    </row>
    <row r="94" spans="2:16" x14ac:dyDescent="0.25">
      <c r="B94" s="13"/>
      <c r="C94" s="159" t="s">
        <v>69</v>
      </c>
      <c r="D94" s="160"/>
      <c r="E94" s="117"/>
      <c r="F94" s="114"/>
      <c r="G94" s="114"/>
      <c r="H94" s="114"/>
      <c r="I94" s="107"/>
      <c r="J94" s="108"/>
      <c r="K94" s="109"/>
      <c r="L94" s="114"/>
      <c r="M94" s="114"/>
      <c r="N94" s="75">
        <f>+IFERROR(IF(M94="pièces",VLOOKUP(1,'Paramétrages cabinet'!$I$20:$K$26,3,FALSE),VLOOKUP(M94,'Paramétrages cabinet'!$J$7:$K$13,2,FALSE)),0)</f>
        <v>0</v>
      </c>
      <c r="O94" s="118">
        <f t="shared" si="12"/>
        <v>0</v>
      </c>
      <c r="P94" s="14"/>
    </row>
    <row r="95" spans="2:16" ht="9" customHeight="1" x14ac:dyDescent="0.25">
      <c r="B95" s="13"/>
      <c r="C95" s="18"/>
      <c r="D95" s="18"/>
      <c r="E95" s="115"/>
      <c r="F95" s="111"/>
      <c r="G95" s="111"/>
      <c r="H95" s="111"/>
      <c r="I95" s="107"/>
      <c r="J95" s="108"/>
      <c r="K95" s="109"/>
      <c r="L95" s="111"/>
      <c r="M95" s="111"/>
      <c r="N95" s="112"/>
      <c r="O95" s="113"/>
      <c r="P95" s="14"/>
    </row>
    <row r="96" spans="2:16" x14ac:dyDescent="0.25">
      <c r="B96" s="13"/>
      <c r="C96" s="163" t="s">
        <v>73</v>
      </c>
      <c r="D96" s="163"/>
      <c r="E96" s="164"/>
      <c r="F96" s="164"/>
      <c r="G96" s="164"/>
      <c r="H96" s="164"/>
      <c r="I96" s="107"/>
      <c r="J96" s="108"/>
      <c r="K96" s="109"/>
      <c r="L96" s="116"/>
      <c r="M96" s="116"/>
      <c r="N96" s="78">
        <f>+IFERROR(IF(M96="pièces",VLOOKUP(1,'Paramétrages cabinet'!$I$20:$K$26,3,FALSE),VLOOKUP(M96,'Paramétrages cabinet'!$J$7:$K$13,2,FALSE)),0)</f>
        <v>0</v>
      </c>
      <c r="O96" s="30">
        <f t="shared" ref="O96" si="13">+IFERROR(L96*N96,0)</f>
        <v>0</v>
      </c>
      <c r="P96" s="14"/>
    </row>
    <row r="97" spans="2:16" ht="5.0999999999999996" customHeight="1" x14ac:dyDescent="0.25">
      <c r="B97" s="13"/>
      <c r="C97" s="103"/>
      <c r="D97" s="103"/>
      <c r="E97" s="108"/>
      <c r="F97" s="111"/>
      <c r="G97" s="111"/>
      <c r="H97" s="111"/>
      <c r="I97" s="107"/>
      <c r="J97" s="108"/>
      <c r="K97" s="109"/>
      <c r="L97" s="111"/>
      <c r="M97" s="111"/>
      <c r="N97" s="112"/>
      <c r="O97" s="113"/>
      <c r="P97" s="14"/>
    </row>
    <row r="98" spans="2:16" x14ac:dyDescent="0.25">
      <c r="B98" s="13"/>
      <c r="C98" s="157" t="s">
        <v>107</v>
      </c>
      <c r="D98" s="158"/>
      <c r="E98" s="117"/>
      <c r="F98" s="114"/>
      <c r="G98" s="114"/>
      <c r="H98" s="114"/>
      <c r="I98" s="107"/>
      <c r="J98" s="108"/>
      <c r="K98" s="109"/>
      <c r="L98" s="114"/>
      <c r="M98" s="114"/>
      <c r="N98" s="75">
        <f>+IFERROR(IF(M98="pièces",VLOOKUP(1,'Paramétrages cabinet'!$I$20:$K$26,3,FALSE),VLOOKUP(M98,'Paramétrages cabinet'!$J$7:$K$13,2,FALSE)),0)</f>
        <v>0</v>
      </c>
      <c r="O98" s="118">
        <f t="shared" ref="O98:O131" si="14">+IFERROR(L98*N98,0)</f>
        <v>0</v>
      </c>
      <c r="P98" s="14"/>
    </row>
    <row r="99" spans="2:16" x14ac:dyDescent="0.25">
      <c r="B99" s="13"/>
      <c r="C99" s="157" t="s">
        <v>105</v>
      </c>
      <c r="D99" s="158"/>
      <c r="E99" s="117"/>
      <c r="F99" s="114"/>
      <c r="G99" s="114"/>
      <c r="H99" s="114"/>
      <c r="I99" s="107"/>
      <c r="J99" s="108"/>
      <c r="K99" s="109"/>
      <c r="L99" s="114"/>
      <c r="M99" s="114"/>
      <c r="N99" s="75">
        <f>+IFERROR(IF(M99="pièces",VLOOKUP(1,'Paramétrages cabinet'!$I$20:$K$26,3,FALSE),VLOOKUP(M99,'Paramétrages cabinet'!$J$7:$K$13,2,FALSE)),0)</f>
        <v>0</v>
      </c>
      <c r="O99" s="118">
        <f t="shared" si="14"/>
        <v>0</v>
      </c>
      <c r="P99" s="14"/>
    </row>
    <row r="100" spans="2:16" x14ac:dyDescent="0.25">
      <c r="B100" s="13"/>
      <c r="C100" s="161" t="s">
        <v>86</v>
      </c>
      <c r="D100" s="162"/>
      <c r="E100" s="117"/>
      <c r="F100" s="114"/>
      <c r="G100" s="114"/>
      <c r="H100" s="114"/>
      <c r="I100" s="107"/>
      <c r="J100" s="108"/>
      <c r="K100" s="109"/>
      <c r="L100" s="114"/>
      <c r="M100" s="114"/>
      <c r="N100" s="75">
        <f>+IFERROR(IF(M100="pièces",VLOOKUP(1,'Paramétrages cabinet'!$I$20:$K$26,3,FALSE),VLOOKUP(M100,'Paramétrages cabinet'!$J$7:$K$13,2,FALSE)),0)</f>
        <v>0</v>
      </c>
      <c r="O100" s="118">
        <f t="shared" si="14"/>
        <v>0</v>
      </c>
      <c r="P100" s="14"/>
    </row>
    <row r="101" spans="2:16" x14ac:dyDescent="0.25">
      <c r="B101" s="13"/>
      <c r="C101" s="159" t="s">
        <v>74</v>
      </c>
      <c r="D101" s="160"/>
      <c r="E101" s="117"/>
      <c r="F101" s="114"/>
      <c r="G101" s="114"/>
      <c r="H101" s="114"/>
      <c r="I101" s="107"/>
      <c r="J101" s="108"/>
      <c r="K101" s="109"/>
      <c r="L101" s="114"/>
      <c r="M101" s="114"/>
      <c r="N101" s="75">
        <f>+IFERROR(IF(M101="pièces",VLOOKUP(1,'Paramétrages cabinet'!$I$20:$K$26,3,FALSE),VLOOKUP(M101,'Paramétrages cabinet'!$J$7:$K$13,2,FALSE)),0)</f>
        <v>0</v>
      </c>
      <c r="O101" s="118">
        <f t="shared" si="14"/>
        <v>0</v>
      </c>
      <c r="P101" s="14"/>
    </row>
    <row r="102" spans="2:16" x14ac:dyDescent="0.25">
      <c r="B102" s="13"/>
      <c r="C102" s="159" t="s">
        <v>75</v>
      </c>
      <c r="D102" s="160"/>
      <c r="E102" s="117"/>
      <c r="F102" s="114"/>
      <c r="G102" s="114"/>
      <c r="H102" s="114"/>
      <c r="I102" s="107"/>
      <c r="J102" s="108"/>
      <c r="K102" s="109"/>
      <c r="L102" s="114"/>
      <c r="M102" s="114"/>
      <c r="N102" s="75">
        <f>+IFERROR(IF(M102="pièces",VLOOKUP(1,'Paramétrages cabinet'!$I$20:$K$26,3,FALSE),VLOOKUP(M102,'Paramétrages cabinet'!$J$7:$K$13,2,FALSE)),0)</f>
        <v>0</v>
      </c>
      <c r="O102" s="118">
        <f t="shared" si="14"/>
        <v>0</v>
      </c>
      <c r="P102" s="14"/>
    </row>
    <row r="103" spans="2:16" x14ac:dyDescent="0.25">
      <c r="B103" s="13"/>
      <c r="C103" s="159" t="s">
        <v>76</v>
      </c>
      <c r="D103" s="160"/>
      <c r="E103" s="117"/>
      <c r="F103" s="114"/>
      <c r="G103" s="114"/>
      <c r="H103" s="114"/>
      <c r="I103" s="107"/>
      <c r="J103" s="108"/>
      <c r="K103" s="109"/>
      <c r="L103" s="114"/>
      <c r="M103" s="114"/>
      <c r="N103" s="75">
        <f>+IFERROR(IF(M103="pièces",VLOOKUP(1,'Paramétrages cabinet'!$I$20:$K$26,3,FALSE),VLOOKUP(M103,'Paramétrages cabinet'!$J$7:$K$13,2,FALSE)),0)</f>
        <v>0</v>
      </c>
      <c r="O103" s="118">
        <f t="shared" si="14"/>
        <v>0</v>
      </c>
      <c r="P103" s="14"/>
    </row>
    <row r="104" spans="2:16" x14ac:dyDescent="0.25">
      <c r="B104" s="13"/>
      <c r="C104" s="159" t="s">
        <v>167</v>
      </c>
      <c r="D104" s="160"/>
      <c r="E104" s="117"/>
      <c r="F104" s="114"/>
      <c r="G104" s="114"/>
      <c r="H104" s="114"/>
      <c r="I104" s="107"/>
      <c r="J104" s="108"/>
      <c r="K104" s="109"/>
      <c r="L104" s="114"/>
      <c r="M104" s="114"/>
      <c r="N104" s="75"/>
      <c r="O104" s="118"/>
      <c r="P104" s="14"/>
    </row>
    <row r="105" spans="2:16" x14ac:dyDescent="0.25">
      <c r="B105" s="13"/>
      <c r="C105" s="159" t="s">
        <v>79</v>
      </c>
      <c r="D105" s="160"/>
      <c r="E105" s="117"/>
      <c r="F105" s="114"/>
      <c r="G105" s="114"/>
      <c r="H105" s="114"/>
      <c r="I105" s="107"/>
      <c r="J105" s="108"/>
      <c r="K105" s="109"/>
      <c r="L105" s="114"/>
      <c r="M105" s="114"/>
      <c r="N105" s="75">
        <f>+IFERROR(IF(M105="pièces",VLOOKUP(1,'Paramétrages cabinet'!$I$20:$K$26,3,FALSE),VLOOKUP(M105,'Paramétrages cabinet'!$J$7:$K$13,2,FALSE)),0)</f>
        <v>0</v>
      </c>
      <c r="O105" s="118">
        <f t="shared" si="14"/>
        <v>0</v>
      </c>
      <c r="P105" s="14"/>
    </row>
    <row r="106" spans="2:16" x14ac:dyDescent="0.25">
      <c r="B106" s="13"/>
      <c r="C106" s="159" t="s">
        <v>80</v>
      </c>
      <c r="D106" s="160"/>
      <c r="E106" s="117"/>
      <c r="F106" s="114"/>
      <c r="G106" s="114"/>
      <c r="H106" s="114"/>
      <c r="I106" s="107"/>
      <c r="J106" s="108"/>
      <c r="K106" s="109"/>
      <c r="L106" s="114"/>
      <c r="M106" s="114"/>
      <c r="N106" s="75">
        <f>+IFERROR(IF(M106="pièces",VLOOKUP(1,'Paramétrages cabinet'!$I$20:$K$26,3,FALSE),VLOOKUP(M106,'Paramétrages cabinet'!$J$7:$K$13,2,FALSE)),0)</f>
        <v>0</v>
      </c>
      <c r="O106" s="118">
        <f t="shared" si="14"/>
        <v>0</v>
      </c>
      <c r="P106" s="14"/>
    </row>
    <row r="107" spans="2:16" x14ac:dyDescent="0.25">
      <c r="B107" s="13"/>
      <c r="C107" s="159" t="s">
        <v>81</v>
      </c>
      <c r="D107" s="160"/>
      <c r="E107" s="117"/>
      <c r="F107" s="114"/>
      <c r="G107" s="114"/>
      <c r="H107" s="114"/>
      <c r="I107" s="107"/>
      <c r="J107" s="108"/>
      <c r="K107" s="109"/>
      <c r="L107" s="114"/>
      <c r="M107" s="114"/>
      <c r="N107" s="75">
        <f>+IFERROR(IF(M107="pièces",VLOOKUP(1,'Paramétrages cabinet'!$I$20:$K$26,3,FALSE),VLOOKUP(M107,'Paramétrages cabinet'!$J$7:$K$13,2,FALSE)),0)</f>
        <v>0</v>
      </c>
      <c r="O107" s="118">
        <f t="shared" si="14"/>
        <v>0</v>
      </c>
      <c r="P107" s="14"/>
    </row>
    <row r="108" spans="2:16" x14ac:dyDescent="0.25">
      <c r="B108" s="13"/>
      <c r="C108" s="159" t="s">
        <v>78</v>
      </c>
      <c r="D108" s="160"/>
      <c r="E108" s="117"/>
      <c r="F108" s="114"/>
      <c r="G108" s="114"/>
      <c r="H108" s="114"/>
      <c r="I108" s="107"/>
      <c r="J108" s="108"/>
      <c r="K108" s="109"/>
      <c r="L108" s="114"/>
      <c r="M108" s="114"/>
      <c r="N108" s="75">
        <f>+IFERROR(IF(M108="pièces",VLOOKUP(1,'Paramétrages cabinet'!$I$20:$K$26,3,FALSE),VLOOKUP(M108,'Paramétrages cabinet'!$J$7:$K$13,2,FALSE)),0)</f>
        <v>0</v>
      </c>
      <c r="O108" s="118">
        <f t="shared" si="14"/>
        <v>0</v>
      </c>
      <c r="P108" s="14"/>
    </row>
    <row r="109" spans="2:16" x14ac:dyDescent="0.25">
      <c r="B109" s="13"/>
      <c r="C109" s="159" t="s">
        <v>82</v>
      </c>
      <c r="D109" s="160"/>
      <c r="E109" s="117"/>
      <c r="F109" s="114"/>
      <c r="G109" s="114"/>
      <c r="H109" s="114"/>
      <c r="I109" s="107"/>
      <c r="J109" s="108"/>
      <c r="K109" s="109"/>
      <c r="L109" s="114"/>
      <c r="M109" s="114"/>
      <c r="N109" s="75">
        <f>+IFERROR(IF(M109="pièces",VLOOKUP(1,'Paramétrages cabinet'!$I$20:$K$26,3,FALSE),VLOOKUP(M109,'Paramétrages cabinet'!$J$7:$K$13,2,FALSE)),0)</f>
        <v>0</v>
      </c>
      <c r="O109" s="118">
        <f t="shared" si="14"/>
        <v>0</v>
      </c>
      <c r="P109" s="14"/>
    </row>
    <row r="110" spans="2:16" x14ac:dyDescent="0.25">
      <c r="B110" s="13"/>
      <c r="C110" s="159" t="s">
        <v>164</v>
      </c>
      <c r="D110" s="160"/>
      <c r="E110" s="117"/>
      <c r="F110" s="114"/>
      <c r="G110" s="114"/>
      <c r="H110" s="114"/>
      <c r="I110" s="107"/>
      <c r="J110" s="108"/>
      <c r="K110" s="109"/>
      <c r="L110" s="114"/>
      <c r="M110" s="114"/>
      <c r="N110" s="75">
        <f>+IFERROR(IF(M110="pièces",VLOOKUP(1,'Paramétrages cabinet'!$I$20:$K$26,3,FALSE),VLOOKUP(M110,'Paramétrages cabinet'!$J$7:$K$13,2,FALSE)),0)</f>
        <v>0</v>
      </c>
      <c r="O110" s="118">
        <f t="shared" si="14"/>
        <v>0</v>
      </c>
      <c r="P110" s="14"/>
    </row>
    <row r="111" spans="2:16" x14ac:dyDescent="0.25">
      <c r="B111" s="13"/>
      <c r="C111" s="161" t="s">
        <v>87</v>
      </c>
      <c r="D111" s="162"/>
      <c r="E111" s="117"/>
      <c r="F111" s="114"/>
      <c r="G111" s="114"/>
      <c r="H111" s="114"/>
      <c r="I111" s="107"/>
      <c r="J111" s="108"/>
      <c r="K111" s="109"/>
      <c r="L111" s="114"/>
      <c r="M111" s="114"/>
      <c r="N111" s="75">
        <f>+IFERROR(IF(M111="pièces",VLOOKUP(1,'Paramétrages cabinet'!$I$20:$K$26,3,FALSE),VLOOKUP(M111,'Paramétrages cabinet'!$J$7:$K$13,2,FALSE)),0)</f>
        <v>0</v>
      </c>
      <c r="O111" s="118">
        <f t="shared" si="14"/>
        <v>0</v>
      </c>
      <c r="P111" s="14"/>
    </row>
    <row r="112" spans="2:16" x14ac:dyDescent="0.25">
      <c r="B112" s="13"/>
      <c r="C112" s="159" t="s">
        <v>77</v>
      </c>
      <c r="D112" s="160"/>
      <c r="E112" s="117"/>
      <c r="F112" s="114"/>
      <c r="G112" s="114"/>
      <c r="H112" s="114"/>
      <c r="I112" s="107"/>
      <c r="J112" s="108"/>
      <c r="K112" s="109"/>
      <c r="L112" s="114"/>
      <c r="M112" s="114"/>
      <c r="N112" s="75">
        <f>+IFERROR(IF(M112="pièces",VLOOKUP(1,'Paramétrages cabinet'!$I$20:$K$26,3,FALSE),VLOOKUP(M112,'Paramétrages cabinet'!$J$7:$K$13,2,FALSE)),0)</f>
        <v>0</v>
      </c>
      <c r="O112" s="118">
        <f t="shared" si="14"/>
        <v>0</v>
      </c>
      <c r="P112" s="14"/>
    </row>
    <row r="113" spans="2:16" x14ac:dyDescent="0.25">
      <c r="B113" s="13"/>
      <c r="C113" s="157" t="s">
        <v>83</v>
      </c>
      <c r="D113" s="158"/>
      <c r="E113" s="117"/>
      <c r="F113" s="114"/>
      <c r="G113" s="114"/>
      <c r="H113" s="114"/>
      <c r="I113" s="107"/>
      <c r="J113" s="108"/>
      <c r="K113" s="109"/>
      <c r="L113" s="114"/>
      <c r="M113" s="114"/>
      <c r="N113" s="75">
        <f>+IFERROR(IF(M113="pièces",VLOOKUP(1,'Paramétrages cabinet'!$I$20:$K$26,3,FALSE),VLOOKUP(M113,'Paramétrages cabinet'!$J$7:$K$13,2,FALSE)),0)</f>
        <v>0</v>
      </c>
      <c r="O113" s="118">
        <f t="shared" ref="O113" si="15">+IFERROR(L113*N113,0)</f>
        <v>0</v>
      </c>
      <c r="P113" s="14"/>
    </row>
    <row r="114" spans="2:16" x14ac:dyDescent="0.25">
      <c r="B114" s="13"/>
      <c r="C114" s="161" t="s">
        <v>86</v>
      </c>
      <c r="D114" s="162"/>
      <c r="E114" s="117"/>
      <c r="F114" s="114"/>
      <c r="G114" s="114"/>
      <c r="H114" s="114"/>
      <c r="I114" s="107"/>
      <c r="J114" s="108"/>
      <c r="K114" s="109"/>
      <c r="L114" s="114"/>
      <c r="M114" s="114"/>
      <c r="N114" s="75">
        <f>+IFERROR(IF(M114="pièces",VLOOKUP(1,'Paramétrages cabinet'!$I$20:$K$26,3,FALSE),VLOOKUP(M114,'Paramétrages cabinet'!$J$7:$K$13,2,FALSE)),0)</f>
        <v>0</v>
      </c>
      <c r="O114" s="118">
        <f t="shared" si="14"/>
        <v>0</v>
      </c>
      <c r="P114" s="14"/>
    </row>
    <row r="115" spans="2:16" x14ac:dyDescent="0.25">
      <c r="B115" s="13"/>
      <c r="C115" s="173" t="s">
        <v>184</v>
      </c>
      <c r="D115" s="174"/>
      <c r="E115" s="117"/>
      <c r="F115" s="114"/>
      <c r="G115" s="114"/>
      <c r="H115" s="114"/>
      <c r="I115" s="107"/>
      <c r="J115" s="108"/>
      <c r="K115" s="109"/>
      <c r="L115" s="114"/>
      <c r="M115" s="114"/>
      <c r="N115" s="75">
        <f>+IFERROR(IF(M115="pièces",VLOOKUP(1,'Paramétrages cabinet'!$I$20:$K$26,3,FALSE),VLOOKUP(M115,'Paramétrages cabinet'!$J$7:$K$13,2,FALSE)),0)</f>
        <v>0</v>
      </c>
      <c r="O115" s="118">
        <f t="shared" si="14"/>
        <v>0</v>
      </c>
      <c r="P115" s="14"/>
    </row>
    <row r="116" spans="2:16" x14ac:dyDescent="0.25">
      <c r="B116" s="13"/>
      <c r="C116" s="161" t="s">
        <v>87</v>
      </c>
      <c r="D116" s="162"/>
      <c r="E116" s="117"/>
      <c r="F116" s="114"/>
      <c r="G116" s="114"/>
      <c r="H116" s="114"/>
      <c r="I116" s="107"/>
      <c r="J116" s="108"/>
      <c r="K116" s="109"/>
      <c r="L116" s="114"/>
      <c r="M116" s="114"/>
      <c r="N116" s="75">
        <f>+IFERROR(IF(M116="pièces",VLOOKUP(1,'Paramétrages cabinet'!$I$20:$K$26,3,FALSE),VLOOKUP(M116,'Paramétrages cabinet'!$J$7:$K$13,2,FALSE)),0)</f>
        <v>0</v>
      </c>
      <c r="O116" s="118">
        <f t="shared" si="14"/>
        <v>0</v>
      </c>
      <c r="P116" s="14"/>
    </row>
    <row r="117" spans="2:16" x14ac:dyDescent="0.25">
      <c r="B117" s="13"/>
      <c r="C117" s="159" t="s">
        <v>84</v>
      </c>
      <c r="D117" s="160"/>
      <c r="E117" s="117"/>
      <c r="F117" s="114"/>
      <c r="G117" s="114"/>
      <c r="H117" s="114"/>
      <c r="I117" s="107"/>
      <c r="J117" s="108"/>
      <c r="K117" s="109"/>
      <c r="L117" s="114"/>
      <c r="M117" s="114"/>
      <c r="N117" s="75">
        <f>+IFERROR(IF(M117="pièces",VLOOKUP(1,'Paramétrages cabinet'!$I$20:$K$26,3,FALSE),VLOOKUP(M117,'Paramétrages cabinet'!$J$7:$K$13,2,FALSE)),0)</f>
        <v>0</v>
      </c>
      <c r="O117" s="118">
        <f t="shared" si="14"/>
        <v>0</v>
      </c>
      <c r="P117" s="14"/>
    </row>
    <row r="118" spans="2:16" x14ac:dyDescent="0.25">
      <c r="B118" s="13"/>
      <c r="C118" s="159" t="s">
        <v>85</v>
      </c>
      <c r="D118" s="160"/>
      <c r="E118" s="117"/>
      <c r="F118" s="114"/>
      <c r="G118" s="114"/>
      <c r="H118" s="114"/>
      <c r="I118" s="107"/>
      <c r="J118" s="108"/>
      <c r="K118" s="109"/>
      <c r="L118" s="114"/>
      <c r="M118" s="114"/>
      <c r="N118" s="75">
        <f>+IFERROR(IF(M118="pièces",VLOOKUP(1,'Paramétrages cabinet'!$I$20:$K$26,3,FALSE),VLOOKUP(M118,'Paramétrages cabinet'!$J$7:$K$13,2,FALSE)),0)</f>
        <v>0</v>
      </c>
      <c r="O118" s="118">
        <f t="shared" si="14"/>
        <v>0</v>
      </c>
      <c r="P118" s="14"/>
    </row>
    <row r="119" spans="2:16" x14ac:dyDescent="0.25">
      <c r="B119" s="13"/>
      <c r="C119" s="157" t="s">
        <v>88</v>
      </c>
      <c r="D119" s="158"/>
      <c r="E119" s="117"/>
      <c r="F119" s="114"/>
      <c r="G119" s="114"/>
      <c r="H119" s="114"/>
      <c r="I119" s="107"/>
      <c r="J119" s="108"/>
      <c r="K119" s="109"/>
      <c r="L119" s="114"/>
      <c r="M119" s="114"/>
      <c r="N119" s="75">
        <f>+IFERROR(IF(M119="pièces",VLOOKUP(1,'Paramétrages cabinet'!$I$20:$K$26,3,FALSE),VLOOKUP(M119,'Paramétrages cabinet'!$J$7:$K$13,2,FALSE)),0)</f>
        <v>0</v>
      </c>
      <c r="O119" s="118">
        <f t="shared" si="14"/>
        <v>0</v>
      </c>
      <c r="P119" s="14"/>
    </row>
    <row r="120" spans="2:16" x14ac:dyDescent="0.25">
      <c r="B120" s="13"/>
      <c r="C120" s="161" t="s">
        <v>92</v>
      </c>
      <c r="D120" s="162"/>
      <c r="E120" s="117"/>
      <c r="F120" s="114"/>
      <c r="G120" s="114"/>
      <c r="H120" s="114"/>
      <c r="I120" s="107"/>
      <c r="J120" s="108"/>
      <c r="K120" s="109"/>
      <c r="L120" s="114"/>
      <c r="M120" s="114"/>
      <c r="N120" s="75">
        <f>+IFERROR(IF(M120="pièces",VLOOKUP(1,'Paramétrages cabinet'!$I$20:$K$26,3,FALSE),VLOOKUP(M120,'Paramétrages cabinet'!$J$7:$K$13,2,FALSE)),0)</f>
        <v>0</v>
      </c>
      <c r="O120" s="118">
        <f t="shared" si="14"/>
        <v>0</v>
      </c>
      <c r="P120" s="14"/>
    </row>
    <row r="121" spans="2:16" x14ac:dyDescent="0.25">
      <c r="B121" s="13"/>
      <c r="C121" s="159" t="s">
        <v>89</v>
      </c>
      <c r="D121" s="160"/>
      <c r="E121" s="117"/>
      <c r="F121" s="114"/>
      <c r="G121" s="114"/>
      <c r="H121" s="114"/>
      <c r="I121" s="107"/>
      <c r="J121" s="108"/>
      <c r="K121" s="109"/>
      <c r="L121" s="114"/>
      <c r="M121" s="114"/>
      <c r="N121" s="75">
        <f>+IFERROR(IF(M121="pièces",VLOOKUP(1,'Paramétrages cabinet'!$I$20:$K$26,3,FALSE),VLOOKUP(M121,'Paramétrages cabinet'!$J$7:$K$13,2,FALSE)),0)</f>
        <v>0</v>
      </c>
      <c r="O121" s="118">
        <f t="shared" si="14"/>
        <v>0</v>
      </c>
      <c r="P121" s="14"/>
    </row>
    <row r="122" spans="2:16" x14ac:dyDescent="0.25">
      <c r="B122" s="13"/>
      <c r="C122" s="159" t="s">
        <v>168</v>
      </c>
      <c r="D122" s="160"/>
      <c r="E122" s="117"/>
      <c r="F122" s="114"/>
      <c r="G122" s="114"/>
      <c r="H122" s="114"/>
      <c r="I122" s="107"/>
      <c r="J122" s="108"/>
      <c r="K122" s="109"/>
      <c r="L122" s="114"/>
      <c r="M122" s="114"/>
      <c r="N122" s="75">
        <f>+IFERROR(IF(M122="pièces",VLOOKUP(1,'Paramétrages cabinet'!$I$20:$K$26,3,FALSE),VLOOKUP(M122,'Paramétrages cabinet'!$J$7:$K$13,2,FALSE)),0)</f>
        <v>0</v>
      </c>
      <c r="O122" s="118">
        <f t="shared" si="14"/>
        <v>0</v>
      </c>
      <c r="P122" s="14"/>
    </row>
    <row r="123" spans="2:16" x14ac:dyDescent="0.25">
      <c r="B123" s="13"/>
      <c r="C123" s="159" t="s">
        <v>165</v>
      </c>
      <c r="D123" s="160"/>
      <c r="E123" s="117"/>
      <c r="F123" s="114"/>
      <c r="G123" s="114"/>
      <c r="H123" s="114"/>
      <c r="I123" s="107"/>
      <c r="J123" s="108"/>
      <c r="K123" s="109"/>
      <c r="L123" s="114"/>
      <c r="M123" s="114"/>
      <c r="N123" s="75">
        <f>+IFERROR(IF(M123="pièces",VLOOKUP(1,'Paramétrages cabinet'!$I$20:$K$26,3,FALSE),VLOOKUP(M123,'Paramétrages cabinet'!$J$7:$K$13,2,FALSE)),0)</f>
        <v>0</v>
      </c>
      <c r="O123" s="118">
        <f t="shared" si="14"/>
        <v>0</v>
      </c>
      <c r="P123" s="14"/>
    </row>
    <row r="124" spans="2:16" x14ac:dyDescent="0.25">
      <c r="B124" s="13"/>
      <c r="C124" s="159" t="s">
        <v>90</v>
      </c>
      <c r="D124" s="160"/>
      <c r="E124" s="117"/>
      <c r="F124" s="114"/>
      <c r="G124" s="114"/>
      <c r="H124" s="114"/>
      <c r="I124" s="107"/>
      <c r="J124" s="108"/>
      <c r="K124" s="109"/>
      <c r="L124" s="114"/>
      <c r="M124" s="114"/>
      <c r="N124" s="75">
        <f>+IFERROR(IF(M124="pièces",VLOOKUP(1,'Paramétrages cabinet'!$I$20:$K$26,3,FALSE),VLOOKUP(M124,'Paramétrages cabinet'!$J$7:$K$13,2,FALSE)),0)</f>
        <v>0</v>
      </c>
      <c r="O124" s="118">
        <f t="shared" si="14"/>
        <v>0</v>
      </c>
      <c r="P124" s="14"/>
    </row>
    <row r="125" spans="2:16" x14ac:dyDescent="0.25">
      <c r="B125" s="13"/>
      <c r="C125" s="159" t="s">
        <v>91</v>
      </c>
      <c r="D125" s="160"/>
      <c r="E125" s="117"/>
      <c r="F125" s="114"/>
      <c r="G125" s="114"/>
      <c r="H125" s="114"/>
      <c r="I125" s="107"/>
      <c r="J125" s="108"/>
      <c r="K125" s="109"/>
      <c r="L125" s="114"/>
      <c r="M125" s="114"/>
      <c r="N125" s="75">
        <f>+IFERROR(IF(M125="pièces",VLOOKUP(1,'Paramétrages cabinet'!$I$20:$K$26,3,FALSE),VLOOKUP(M125,'Paramétrages cabinet'!$J$7:$K$13,2,FALSE)),0)</f>
        <v>0</v>
      </c>
      <c r="O125" s="118">
        <f t="shared" si="14"/>
        <v>0</v>
      </c>
      <c r="P125" s="14"/>
    </row>
    <row r="126" spans="2:16" x14ac:dyDescent="0.25">
      <c r="B126" s="13"/>
      <c r="C126" s="161" t="s">
        <v>93</v>
      </c>
      <c r="D126" s="162"/>
      <c r="E126" s="117"/>
      <c r="F126" s="114"/>
      <c r="G126" s="114"/>
      <c r="H126" s="114"/>
      <c r="I126" s="107"/>
      <c r="J126" s="108"/>
      <c r="K126" s="109"/>
      <c r="L126" s="114"/>
      <c r="M126" s="114"/>
      <c r="N126" s="75">
        <f>+IFERROR(IF(M126="pièces",VLOOKUP(1,'Paramétrages cabinet'!$I$20:$K$26,3,FALSE),VLOOKUP(M126,'Paramétrages cabinet'!$J$7:$K$13,2,FALSE)),0)</f>
        <v>0</v>
      </c>
      <c r="O126" s="118">
        <f t="shared" si="14"/>
        <v>0</v>
      </c>
      <c r="P126" s="14"/>
    </row>
    <row r="127" spans="2:16" x14ac:dyDescent="0.25">
      <c r="B127" s="13"/>
      <c r="C127" s="159" t="s">
        <v>95</v>
      </c>
      <c r="D127" s="160"/>
      <c r="E127" s="117"/>
      <c r="F127" s="114"/>
      <c r="G127" s="114"/>
      <c r="H127" s="114"/>
      <c r="I127" s="107"/>
      <c r="J127" s="108"/>
      <c r="K127" s="109"/>
      <c r="L127" s="114"/>
      <c r="M127" s="114"/>
      <c r="N127" s="75">
        <f>+IFERROR(IF(M127="pièces",VLOOKUP(1,'Paramétrages cabinet'!$I$20:$K$26,3,FALSE),VLOOKUP(M127,'Paramétrages cabinet'!$J$7:$K$13,2,FALSE)),0)</f>
        <v>0</v>
      </c>
      <c r="O127" s="118">
        <f t="shared" si="14"/>
        <v>0</v>
      </c>
      <c r="P127" s="14"/>
    </row>
    <row r="128" spans="2:16" x14ac:dyDescent="0.25">
      <c r="B128" s="13"/>
      <c r="C128" s="159" t="s">
        <v>94</v>
      </c>
      <c r="D128" s="160"/>
      <c r="E128" s="117"/>
      <c r="F128" s="114"/>
      <c r="G128" s="114"/>
      <c r="H128" s="114"/>
      <c r="I128" s="107"/>
      <c r="J128" s="108"/>
      <c r="K128" s="109"/>
      <c r="L128" s="114"/>
      <c r="M128" s="114"/>
      <c r="N128" s="75">
        <f>+IFERROR(IF(M128="pièces",VLOOKUP(1,'Paramétrages cabinet'!$I$20:$K$26,3,FALSE),VLOOKUP(M128,'Paramétrages cabinet'!$J$7:$K$13,2,FALSE)),0)</f>
        <v>0</v>
      </c>
      <c r="O128" s="118">
        <f t="shared" si="14"/>
        <v>0</v>
      </c>
      <c r="P128" s="14"/>
    </row>
    <row r="129" spans="2:16" x14ac:dyDescent="0.25">
      <c r="B129" s="13"/>
      <c r="C129" s="159" t="s">
        <v>96</v>
      </c>
      <c r="D129" s="160"/>
      <c r="E129" s="117"/>
      <c r="F129" s="114"/>
      <c r="G129" s="114"/>
      <c r="H129" s="114"/>
      <c r="I129" s="107"/>
      <c r="J129" s="108"/>
      <c r="K129" s="109"/>
      <c r="L129" s="114"/>
      <c r="M129" s="114"/>
      <c r="N129" s="75">
        <f>+IFERROR(IF(M129="pièces",VLOOKUP(1,'Paramétrages cabinet'!$I$20:$K$26,3,FALSE),VLOOKUP(M129,'Paramétrages cabinet'!$J$7:$K$13,2,FALSE)),0)</f>
        <v>0</v>
      </c>
      <c r="O129" s="118">
        <f t="shared" si="14"/>
        <v>0</v>
      </c>
      <c r="P129" s="14"/>
    </row>
    <row r="130" spans="2:16" x14ac:dyDescent="0.25">
      <c r="B130" s="13"/>
      <c r="C130" s="159" t="s">
        <v>97</v>
      </c>
      <c r="D130" s="160"/>
      <c r="E130" s="117"/>
      <c r="F130" s="114"/>
      <c r="G130" s="114"/>
      <c r="H130" s="114"/>
      <c r="I130" s="107"/>
      <c r="J130" s="108"/>
      <c r="K130" s="109"/>
      <c r="L130" s="114"/>
      <c r="M130" s="114"/>
      <c r="N130" s="75">
        <f>+IFERROR(IF(M130="pièces",VLOOKUP(1,'Paramétrages cabinet'!$I$20:$K$26,3,FALSE),VLOOKUP(M130,'Paramétrages cabinet'!$J$7:$K$13,2,FALSE)),0)</f>
        <v>0</v>
      </c>
      <c r="O130" s="118">
        <f t="shared" si="14"/>
        <v>0</v>
      </c>
      <c r="P130" s="14"/>
    </row>
    <row r="131" spans="2:16" x14ac:dyDescent="0.25">
      <c r="B131" s="13"/>
      <c r="C131" s="159" t="s">
        <v>98</v>
      </c>
      <c r="D131" s="160"/>
      <c r="E131" s="117"/>
      <c r="F131" s="114"/>
      <c r="G131" s="114"/>
      <c r="H131" s="114"/>
      <c r="I131" s="107"/>
      <c r="J131" s="108"/>
      <c r="K131" s="109"/>
      <c r="L131" s="114"/>
      <c r="M131" s="114"/>
      <c r="N131" s="75">
        <f>+IFERROR(IF(M131="pièces",VLOOKUP(1,'Paramétrages cabinet'!$I$20:$K$26,3,FALSE),VLOOKUP(M131,'Paramétrages cabinet'!$J$7:$K$13,2,FALSE)),0)</f>
        <v>0</v>
      </c>
      <c r="O131" s="118">
        <f t="shared" si="14"/>
        <v>0</v>
      </c>
      <c r="P131" s="14"/>
    </row>
    <row r="132" spans="2:16" ht="9" customHeight="1" x14ac:dyDescent="0.25">
      <c r="B132" s="13"/>
      <c r="C132" s="18"/>
      <c r="D132" s="18"/>
      <c r="E132" s="115"/>
      <c r="F132" s="111"/>
      <c r="G132" s="111"/>
      <c r="H132" s="111"/>
      <c r="I132" s="107"/>
      <c r="J132" s="108"/>
      <c r="K132" s="109"/>
      <c r="L132" s="111"/>
      <c r="M132" s="111"/>
      <c r="N132" s="119"/>
      <c r="O132" s="113"/>
      <c r="P132" s="14"/>
    </row>
    <row r="133" spans="2:16" x14ac:dyDescent="0.25">
      <c r="B133" s="13"/>
      <c r="C133" s="163" t="s">
        <v>99</v>
      </c>
      <c r="D133" s="163"/>
      <c r="E133" s="164"/>
      <c r="F133" s="164"/>
      <c r="G133" s="164"/>
      <c r="H133" s="164"/>
      <c r="I133" s="107"/>
      <c r="J133" s="108"/>
      <c r="K133" s="109"/>
      <c r="L133" s="116"/>
      <c r="M133" s="116"/>
      <c r="N133" s="78">
        <f>+IFERROR(IF(M133="pièces",VLOOKUP(1,'Paramétrages cabinet'!$I$20:$K$26,3,FALSE),VLOOKUP(M133,'Paramétrages cabinet'!$J$7:$K$13,2,FALSE)),0)</f>
        <v>0</v>
      </c>
      <c r="O133" s="30">
        <f t="shared" ref="O133" si="16">+IFERROR(L133*N133,0)</f>
        <v>0</v>
      </c>
      <c r="P133" s="14"/>
    </row>
    <row r="134" spans="2:16" ht="5.0999999999999996" customHeight="1" x14ac:dyDescent="0.25">
      <c r="B134" s="13"/>
      <c r="C134" s="103"/>
      <c r="D134" s="103"/>
      <c r="E134" s="108"/>
      <c r="F134" s="111"/>
      <c r="G134" s="111"/>
      <c r="H134" s="111"/>
      <c r="I134" s="107"/>
      <c r="J134" s="108"/>
      <c r="K134" s="109"/>
      <c r="L134" s="111"/>
      <c r="M134" s="111"/>
      <c r="N134" s="112"/>
      <c r="O134" s="113"/>
      <c r="P134" s="14"/>
    </row>
    <row r="135" spans="2:16" x14ac:dyDescent="0.25">
      <c r="B135" s="13"/>
      <c r="C135" s="157" t="s">
        <v>100</v>
      </c>
      <c r="D135" s="158"/>
      <c r="E135" s="117"/>
      <c r="F135" s="114"/>
      <c r="G135" s="114"/>
      <c r="H135" s="114"/>
      <c r="I135" s="107"/>
      <c r="J135" s="108"/>
      <c r="K135" s="109"/>
      <c r="L135" s="114"/>
      <c r="M135" s="114"/>
      <c r="N135" s="75">
        <f>+IFERROR(IF(M135="pièces",VLOOKUP(1,'Paramétrages cabinet'!$I$20:$K$26,3,FALSE),VLOOKUP(M135,'Paramétrages cabinet'!$J$7:$K$13,2,FALSE)),0)</f>
        <v>0</v>
      </c>
      <c r="O135" s="118">
        <f t="shared" ref="O135:O148" si="17">+IFERROR(L135*N135,0)</f>
        <v>0</v>
      </c>
      <c r="P135" s="14"/>
    </row>
    <row r="136" spans="2:16" ht="30" customHeight="1" x14ac:dyDescent="0.25">
      <c r="B136" s="13"/>
      <c r="C136" s="159" t="s">
        <v>166</v>
      </c>
      <c r="D136" s="160"/>
      <c r="E136" s="117"/>
      <c r="F136" s="114"/>
      <c r="G136" s="114"/>
      <c r="H136" s="114"/>
      <c r="I136" s="107"/>
      <c r="J136" s="108"/>
      <c r="K136" s="109"/>
      <c r="L136" s="114"/>
      <c r="M136" s="114"/>
      <c r="N136" s="75">
        <f>+IFERROR(IF(M136="pièces",VLOOKUP(1,'Paramétrages cabinet'!$I$20:$K$26,3,FALSE),VLOOKUP(M136,'Paramétrages cabinet'!$J$7:$K$13,2,FALSE)),0)</f>
        <v>0</v>
      </c>
      <c r="O136" s="118">
        <f t="shared" si="17"/>
        <v>0</v>
      </c>
      <c r="P136" s="14"/>
    </row>
    <row r="137" spans="2:16" x14ac:dyDescent="0.25">
      <c r="B137" s="13"/>
      <c r="C137" s="159" t="s">
        <v>183</v>
      </c>
      <c r="D137" s="160"/>
      <c r="E137" s="117"/>
      <c r="F137" s="114"/>
      <c r="G137" s="114"/>
      <c r="H137" s="114"/>
      <c r="I137" s="107"/>
      <c r="J137" s="108"/>
      <c r="K137" s="109"/>
      <c r="L137" s="114"/>
      <c r="M137" s="114"/>
      <c r="N137" s="75">
        <f>+IFERROR(IF(M137="pièces",VLOOKUP(1,'Paramétrages cabinet'!$I$20:$K$26,3,FALSE),VLOOKUP(M137,'Paramétrages cabinet'!$J$7:$K$13,2,FALSE)),0)</f>
        <v>0</v>
      </c>
      <c r="O137" s="118">
        <f t="shared" si="17"/>
        <v>0</v>
      </c>
      <c r="P137" s="14"/>
    </row>
    <row r="138" spans="2:16" x14ac:dyDescent="0.25">
      <c r="B138" s="13"/>
      <c r="C138" s="159" t="s">
        <v>106</v>
      </c>
      <c r="D138" s="160"/>
      <c r="E138" s="117"/>
      <c r="F138" s="114"/>
      <c r="G138" s="114"/>
      <c r="H138" s="114"/>
      <c r="I138" s="107"/>
      <c r="J138" s="108"/>
      <c r="K138" s="109"/>
      <c r="L138" s="114"/>
      <c r="M138" s="114"/>
      <c r="N138" s="75">
        <f>+IFERROR(IF(M138="pièces",VLOOKUP(1,'Paramétrages cabinet'!$I$20:$K$26,3,FALSE),VLOOKUP(M138,'Paramétrages cabinet'!$J$7:$K$13,2,FALSE)),0)</f>
        <v>0</v>
      </c>
      <c r="O138" s="118">
        <f t="shared" si="17"/>
        <v>0</v>
      </c>
      <c r="P138" s="14"/>
    </row>
    <row r="139" spans="2:16" x14ac:dyDescent="0.25">
      <c r="B139" s="13"/>
      <c r="C139" s="157" t="s">
        <v>159</v>
      </c>
      <c r="D139" s="158"/>
      <c r="E139" s="117"/>
      <c r="F139" s="114"/>
      <c r="G139" s="114"/>
      <c r="H139" s="114"/>
      <c r="I139" s="107"/>
      <c r="J139" s="108"/>
      <c r="K139" s="109"/>
      <c r="L139" s="114"/>
      <c r="M139" s="114"/>
      <c r="N139" s="75">
        <f>+IFERROR(IF(M139="pièces",VLOOKUP(1,'Paramétrages cabinet'!$I$20:$K$26,3,FALSE),VLOOKUP(M139,'Paramétrages cabinet'!$J$7:$K$13,2,FALSE)),0)</f>
        <v>0</v>
      </c>
      <c r="O139" s="118">
        <f t="shared" ref="O139:O143" si="18">+IFERROR(L139*N139,0)</f>
        <v>0</v>
      </c>
      <c r="P139" s="14"/>
    </row>
    <row r="140" spans="2:16" x14ac:dyDescent="0.25">
      <c r="B140" s="13"/>
      <c r="C140" s="159" t="s">
        <v>169</v>
      </c>
      <c r="D140" s="160"/>
      <c r="E140" s="117"/>
      <c r="F140" s="114"/>
      <c r="G140" s="114"/>
      <c r="H140" s="114"/>
      <c r="I140" s="107"/>
      <c r="J140" s="108"/>
      <c r="K140" s="109"/>
      <c r="L140" s="114"/>
      <c r="M140" s="114"/>
      <c r="N140" s="75">
        <f>+IFERROR(IF(M140="pièces",VLOOKUP(1,'Paramétrages cabinet'!$I$20:$K$26,3,FALSE),VLOOKUP(M140,'Paramétrages cabinet'!$J$7:$K$13,2,FALSE)),0)</f>
        <v>0</v>
      </c>
      <c r="O140" s="118">
        <f t="shared" si="18"/>
        <v>0</v>
      </c>
      <c r="P140" s="14"/>
    </row>
    <row r="141" spans="2:16" x14ac:dyDescent="0.25">
      <c r="B141" s="13"/>
      <c r="C141" s="159" t="s">
        <v>170</v>
      </c>
      <c r="D141" s="160"/>
      <c r="E141" s="117"/>
      <c r="F141" s="114"/>
      <c r="G141" s="114"/>
      <c r="H141" s="114"/>
      <c r="I141" s="107"/>
      <c r="J141" s="108"/>
      <c r="K141" s="109"/>
      <c r="L141" s="114"/>
      <c r="M141" s="114"/>
      <c r="N141" s="75">
        <f>+IFERROR(IF(M141="pièces",VLOOKUP(1,'Paramétrages cabinet'!$I$20:$K$26,3,FALSE),VLOOKUP(M141,'Paramétrages cabinet'!$J$7:$K$13,2,FALSE)),0)</f>
        <v>0</v>
      </c>
      <c r="O141" s="118">
        <f t="shared" si="18"/>
        <v>0</v>
      </c>
      <c r="P141" s="14"/>
    </row>
    <row r="142" spans="2:16" ht="15" customHeight="1" x14ac:dyDescent="0.25">
      <c r="B142" s="13"/>
      <c r="C142" s="159" t="s">
        <v>171</v>
      </c>
      <c r="D142" s="160"/>
      <c r="E142" s="117"/>
      <c r="F142" s="114"/>
      <c r="G142" s="114"/>
      <c r="H142" s="114"/>
      <c r="I142" s="107"/>
      <c r="J142" s="108"/>
      <c r="K142" s="109"/>
      <c r="L142" s="114"/>
      <c r="M142" s="114"/>
      <c r="N142" s="75">
        <f>+IFERROR(IF(M142="pièces",VLOOKUP(1,'Paramétrages cabinet'!$I$20:$K$26,3,FALSE),VLOOKUP(M142,'Paramétrages cabinet'!$J$7:$K$13,2,FALSE)),0)</f>
        <v>0</v>
      </c>
      <c r="O142" s="118">
        <f t="shared" si="18"/>
        <v>0</v>
      </c>
      <c r="P142" s="14"/>
    </row>
    <row r="143" spans="2:16" x14ac:dyDescent="0.25">
      <c r="B143" s="13"/>
      <c r="C143" s="159" t="s">
        <v>172</v>
      </c>
      <c r="D143" s="160"/>
      <c r="E143" s="117"/>
      <c r="F143" s="114"/>
      <c r="G143" s="114"/>
      <c r="H143" s="114"/>
      <c r="I143" s="107"/>
      <c r="J143" s="108"/>
      <c r="K143" s="109"/>
      <c r="L143" s="114"/>
      <c r="M143" s="114"/>
      <c r="N143" s="75">
        <f>+IFERROR(IF(M143="pièces",VLOOKUP(1,'Paramétrages cabinet'!$I$20:$K$26,3,FALSE),VLOOKUP(M143,'Paramétrages cabinet'!$J$7:$K$13,2,FALSE)),0)</f>
        <v>0</v>
      </c>
      <c r="O143" s="118">
        <f t="shared" si="18"/>
        <v>0</v>
      </c>
      <c r="P143" s="14"/>
    </row>
    <row r="144" spans="2:16" x14ac:dyDescent="0.25">
      <c r="B144" s="13"/>
      <c r="C144" s="79" t="s">
        <v>106</v>
      </c>
      <c r="D144" s="80"/>
      <c r="E144" s="117"/>
      <c r="F144" s="114"/>
      <c r="G144" s="114"/>
      <c r="H144" s="114"/>
      <c r="I144" s="107"/>
      <c r="J144" s="108"/>
      <c r="K144" s="109"/>
      <c r="L144" s="114"/>
      <c r="M144" s="114"/>
      <c r="N144" s="75"/>
      <c r="O144" s="118"/>
      <c r="P144" s="14"/>
    </row>
    <row r="145" spans="2:16" x14ac:dyDescent="0.25">
      <c r="B145" s="13"/>
      <c r="C145" s="157" t="s">
        <v>101</v>
      </c>
      <c r="D145" s="158"/>
      <c r="E145" s="117"/>
      <c r="F145" s="114"/>
      <c r="G145" s="114"/>
      <c r="H145" s="114"/>
      <c r="I145" s="107"/>
      <c r="J145" s="108"/>
      <c r="K145" s="109"/>
      <c r="L145" s="114"/>
      <c r="M145" s="114"/>
      <c r="N145" s="75">
        <f>+IFERROR(IF(M145="pièces",VLOOKUP(1,'Paramétrages cabinet'!$I$20:$K$26,3,FALSE),VLOOKUP(M145,'Paramétrages cabinet'!$J$7:$K$13,2,FALSE)),0)</f>
        <v>0</v>
      </c>
      <c r="O145" s="118">
        <f t="shared" si="17"/>
        <v>0</v>
      </c>
      <c r="P145" s="14"/>
    </row>
    <row r="146" spans="2:16" x14ac:dyDescent="0.25">
      <c r="B146" s="13"/>
      <c r="C146" s="159" t="s">
        <v>169</v>
      </c>
      <c r="D146" s="160"/>
      <c r="E146" s="117"/>
      <c r="F146" s="114"/>
      <c r="G146" s="114"/>
      <c r="H146" s="114"/>
      <c r="I146" s="107"/>
      <c r="J146" s="108"/>
      <c r="K146" s="109"/>
      <c r="L146" s="114"/>
      <c r="M146" s="114"/>
      <c r="N146" s="75">
        <f>+IFERROR(IF(M146="pièces",VLOOKUP(1,'Paramétrages cabinet'!$I$20:$K$26,3,FALSE),VLOOKUP(M146,'Paramétrages cabinet'!$J$7:$K$13,2,FALSE)),0)</f>
        <v>0</v>
      </c>
      <c r="O146" s="118">
        <f t="shared" si="17"/>
        <v>0</v>
      </c>
      <c r="P146" s="14"/>
    </row>
    <row r="147" spans="2:16" x14ac:dyDescent="0.25">
      <c r="B147" s="13"/>
      <c r="C147" s="159" t="s">
        <v>170</v>
      </c>
      <c r="D147" s="160"/>
      <c r="E147" s="117"/>
      <c r="F147" s="114"/>
      <c r="G147" s="114"/>
      <c r="H147" s="114"/>
      <c r="I147" s="107"/>
      <c r="J147" s="108"/>
      <c r="K147" s="109"/>
      <c r="L147" s="114"/>
      <c r="M147" s="114"/>
      <c r="N147" s="75">
        <f>+IFERROR(IF(M147="pièces",VLOOKUP(1,'Paramétrages cabinet'!$I$20:$K$26,3,FALSE),VLOOKUP(M147,'Paramétrages cabinet'!$J$7:$K$13,2,FALSE)),0)</f>
        <v>0</v>
      </c>
      <c r="O147" s="118">
        <f t="shared" si="17"/>
        <v>0</v>
      </c>
      <c r="P147" s="14"/>
    </row>
    <row r="148" spans="2:16" x14ac:dyDescent="0.25">
      <c r="B148" s="13"/>
      <c r="C148" s="159" t="s">
        <v>171</v>
      </c>
      <c r="D148" s="160"/>
      <c r="E148" s="117"/>
      <c r="F148" s="114"/>
      <c r="G148" s="114"/>
      <c r="H148" s="114"/>
      <c r="I148" s="107"/>
      <c r="J148" s="108"/>
      <c r="K148" s="109"/>
      <c r="L148" s="114"/>
      <c r="M148" s="114"/>
      <c r="N148" s="75">
        <f>+IFERROR(IF(M148="pièces",VLOOKUP(1,'Paramétrages cabinet'!$I$20:$K$26,3,FALSE),VLOOKUP(M148,'Paramétrages cabinet'!$J$7:$K$13,2,FALSE)),0)</f>
        <v>0</v>
      </c>
      <c r="O148" s="118">
        <f t="shared" si="17"/>
        <v>0</v>
      </c>
      <c r="P148" s="14"/>
    </row>
    <row r="149" spans="2:16" x14ac:dyDescent="0.25">
      <c r="B149" s="13"/>
      <c r="C149" s="159" t="s">
        <v>172</v>
      </c>
      <c r="D149" s="160"/>
      <c r="E149" s="117"/>
      <c r="F149" s="114"/>
      <c r="G149" s="114"/>
      <c r="H149" s="114"/>
      <c r="I149" s="107"/>
      <c r="J149" s="108"/>
      <c r="K149" s="109"/>
      <c r="L149" s="114"/>
      <c r="M149" s="114"/>
      <c r="N149" s="75"/>
      <c r="O149" s="118"/>
      <c r="P149" s="14"/>
    </row>
    <row r="150" spans="2:16" x14ac:dyDescent="0.25">
      <c r="B150" s="13"/>
      <c r="C150" s="159" t="s">
        <v>106</v>
      </c>
      <c r="D150" s="160"/>
      <c r="E150" s="117"/>
      <c r="F150" s="114"/>
      <c r="G150" s="114"/>
      <c r="H150" s="114"/>
      <c r="I150" s="107"/>
      <c r="J150" s="108"/>
      <c r="K150" s="109"/>
      <c r="L150" s="114"/>
      <c r="M150" s="114"/>
      <c r="N150" s="75"/>
      <c r="O150" s="118"/>
      <c r="P150" s="14"/>
    </row>
    <row r="151" spans="2:16" x14ac:dyDescent="0.25">
      <c r="B151" s="13"/>
      <c r="C151" s="104"/>
      <c r="D151" s="104"/>
      <c r="E151" s="54"/>
      <c r="F151" s="19"/>
      <c r="G151" s="19"/>
      <c r="H151" s="19"/>
      <c r="I151" s="14"/>
      <c r="K151" s="13"/>
      <c r="L151" s="19"/>
      <c r="M151" s="19"/>
      <c r="N151" s="19"/>
      <c r="O151" s="19"/>
      <c r="P151" s="14"/>
    </row>
    <row r="152" spans="2:16" ht="21" x14ac:dyDescent="0.25">
      <c r="B152" s="13"/>
      <c r="C152" s="105"/>
      <c r="D152" s="105"/>
      <c r="E152" s="54"/>
      <c r="F152" s="19"/>
      <c r="G152" s="19"/>
      <c r="H152" s="19"/>
      <c r="I152" s="14"/>
      <c r="K152" s="13"/>
      <c r="L152" s="154" t="s">
        <v>118</v>
      </c>
      <c r="M152" s="155"/>
      <c r="N152" s="156"/>
      <c r="O152" s="120">
        <f>+SUM(O10:O150)</f>
        <v>0</v>
      </c>
      <c r="P152" s="14"/>
    </row>
    <row r="153" spans="2:16" x14ac:dyDescent="0.25">
      <c r="B153" s="13"/>
      <c r="C153" s="105"/>
      <c r="D153" s="105"/>
      <c r="E153" s="54"/>
      <c r="F153" s="19"/>
      <c r="G153" s="19"/>
      <c r="H153" s="19"/>
      <c r="I153" s="14"/>
      <c r="K153" s="13"/>
      <c r="L153" s="19"/>
      <c r="M153" s="19"/>
      <c r="N153" s="55"/>
      <c r="O153" s="56"/>
      <c r="P153" s="14"/>
    </row>
    <row r="154" spans="2:16" ht="15.75" thickBot="1" x14ac:dyDescent="0.3">
      <c r="B154" s="15"/>
      <c r="C154" s="106"/>
      <c r="D154" s="106"/>
      <c r="E154" s="16"/>
      <c r="F154" s="26"/>
      <c r="G154" s="26"/>
      <c r="H154" s="26"/>
      <c r="I154" s="17"/>
      <c r="K154" s="15"/>
      <c r="L154" s="26"/>
      <c r="M154" s="26"/>
      <c r="N154" s="37"/>
      <c r="O154" s="32"/>
      <c r="P154" s="17"/>
    </row>
    <row r="155" spans="2:16" x14ac:dyDescent="0.25"/>
    <row r="156" spans="2:16" x14ac:dyDescent="0.25"/>
    <row r="157" spans="2:16" x14ac:dyDescent="0.25"/>
    <row r="158" spans="2:16" x14ac:dyDescent="0.25"/>
    <row r="159" spans="2:16" x14ac:dyDescent="0.25"/>
    <row r="160" spans="2:16" x14ac:dyDescent="0.25"/>
    <row r="161" x14ac:dyDescent="0.25"/>
  </sheetData>
  <sortState xmlns:xlrd2="http://schemas.microsoft.com/office/spreadsheetml/2017/richdata2" ref="C15:M30">
    <sortCondition ref="G15:G30"/>
    <sortCondition ref="C15:C30"/>
  </sortState>
  <mergeCells count="131">
    <mergeCell ref="C55:D55"/>
    <mergeCell ref="C57:D57"/>
    <mergeCell ref="C58:D58"/>
    <mergeCell ref="C59:D59"/>
    <mergeCell ref="C61:D61"/>
    <mergeCell ref="C60:D60"/>
    <mergeCell ref="C56:D56"/>
    <mergeCell ref="C78:D78"/>
    <mergeCell ref="C85:D85"/>
    <mergeCell ref="C74:D74"/>
    <mergeCell ref="C44:D44"/>
    <mergeCell ref="C45:D45"/>
    <mergeCell ref="C47:D47"/>
    <mergeCell ref="C48:D48"/>
    <mergeCell ref="C49:D49"/>
    <mergeCell ref="C50:D50"/>
    <mergeCell ref="C52:D52"/>
    <mergeCell ref="C53:D53"/>
    <mergeCell ref="C54:D54"/>
    <mergeCell ref="C14:D14"/>
    <mergeCell ref="C16:D16"/>
    <mergeCell ref="C17:D17"/>
    <mergeCell ref="C18:D18"/>
    <mergeCell ref="C19:D19"/>
    <mergeCell ref="C10:H10"/>
    <mergeCell ref="C5:H5"/>
    <mergeCell ref="L5:O5"/>
    <mergeCell ref="C12:D12"/>
    <mergeCell ref="C13:D13"/>
    <mergeCell ref="C8:D8"/>
    <mergeCell ref="C25:D25"/>
    <mergeCell ref="C26:D26"/>
    <mergeCell ref="C27:D27"/>
    <mergeCell ref="C28:D28"/>
    <mergeCell ref="C30:D30"/>
    <mergeCell ref="C20:D20"/>
    <mergeCell ref="C21:D21"/>
    <mergeCell ref="C22:D22"/>
    <mergeCell ref="C23:D23"/>
    <mergeCell ref="C24:D24"/>
    <mergeCell ref="C31:D31"/>
    <mergeCell ref="C32:D32"/>
    <mergeCell ref="C34:D34"/>
    <mergeCell ref="C35:D35"/>
    <mergeCell ref="C39:D39"/>
    <mergeCell ref="C69:D69"/>
    <mergeCell ref="C75:D75"/>
    <mergeCell ref="C76:D76"/>
    <mergeCell ref="C77:D77"/>
    <mergeCell ref="C62:D62"/>
    <mergeCell ref="C64:D64"/>
    <mergeCell ref="C65:D65"/>
    <mergeCell ref="C66:D66"/>
    <mergeCell ref="C67:D67"/>
    <mergeCell ref="C72:H72"/>
    <mergeCell ref="C51:D51"/>
    <mergeCell ref="C46:D46"/>
    <mergeCell ref="C40:D40"/>
    <mergeCell ref="C70:D70"/>
    <mergeCell ref="C68:D68"/>
    <mergeCell ref="C63:D63"/>
    <mergeCell ref="C37:H37"/>
    <mergeCell ref="C41:D41"/>
    <mergeCell ref="C42:D42"/>
    <mergeCell ref="C89:D89"/>
    <mergeCell ref="C90:D90"/>
    <mergeCell ref="C88:D88"/>
    <mergeCell ref="C80:D80"/>
    <mergeCell ref="C81:D81"/>
    <mergeCell ref="C82:D82"/>
    <mergeCell ref="C83:D83"/>
    <mergeCell ref="C84:D84"/>
    <mergeCell ref="C100:D100"/>
    <mergeCell ref="C86:D86"/>
    <mergeCell ref="C87:D87"/>
    <mergeCell ref="C102:D102"/>
    <mergeCell ref="C103:D103"/>
    <mergeCell ref="C105:D105"/>
    <mergeCell ref="C106:D106"/>
    <mergeCell ref="C107:D107"/>
    <mergeCell ref="C91:D91"/>
    <mergeCell ref="C92:D92"/>
    <mergeCell ref="C93:D93"/>
    <mergeCell ref="C94:D94"/>
    <mergeCell ref="C101:D101"/>
    <mergeCell ref="C99:D99"/>
    <mergeCell ref="C98:D98"/>
    <mergeCell ref="C96:H96"/>
    <mergeCell ref="C104:D104"/>
    <mergeCell ref="C143:D143"/>
    <mergeCell ref="C133:H133"/>
    <mergeCell ref="C149:D149"/>
    <mergeCell ref="C150:D150"/>
    <mergeCell ref="C140:D140"/>
    <mergeCell ref="C141:D141"/>
    <mergeCell ref="C112:D112"/>
    <mergeCell ref="C111:D111"/>
    <mergeCell ref="C127:D127"/>
    <mergeCell ref="C128:D128"/>
    <mergeCell ref="C129:D129"/>
    <mergeCell ref="C130:D130"/>
    <mergeCell ref="C139:D139"/>
    <mergeCell ref="C122:D122"/>
    <mergeCell ref="C123:D123"/>
    <mergeCell ref="C124:D124"/>
    <mergeCell ref="C138:D138"/>
    <mergeCell ref="C136:D136"/>
    <mergeCell ref="C137:D137"/>
    <mergeCell ref="L152:N152"/>
    <mergeCell ref="C79:D79"/>
    <mergeCell ref="C125:D125"/>
    <mergeCell ref="C117:D117"/>
    <mergeCell ref="C118:D118"/>
    <mergeCell ref="C119:D119"/>
    <mergeCell ref="C120:D120"/>
    <mergeCell ref="C121:D121"/>
    <mergeCell ref="C113:D113"/>
    <mergeCell ref="C114:D114"/>
    <mergeCell ref="C115:D115"/>
    <mergeCell ref="C116:D116"/>
    <mergeCell ref="C108:D108"/>
    <mergeCell ref="C109:D109"/>
    <mergeCell ref="C110:D110"/>
    <mergeCell ref="C126:D126"/>
    <mergeCell ref="C145:D145"/>
    <mergeCell ref="C146:D146"/>
    <mergeCell ref="C147:D147"/>
    <mergeCell ref="C148:D148"/>
    <mergeCell ref="C131:D131"/>
    <mergeCell ref="C135:D135"/>
    <mergeCell ref="C142:D142"/>
  </mergeCells>
  <conditionalFormatting sqref="G154:G163">
    <cfRule type="cellIs" dxfId="3" priority="18" operator="equal">
      <formula>"non"</formula>
    </cfRule>
    <cfRule type="cellIs" dxfId="2" priority="19" operator="equal">
      <formula>"oui"</formula>
    </cfRule>
  </conditionalFormatting>
  <conditionalFormatting sqref="M154:N154">
    <cfRule type="cellIs" dxfId="1" priority="14" operator="equal">
      <formula>"non"</formula>
    </cfRule>
    <cfRule type="cellIs" dxfId="0" priority="15" operator="equal">
      <formula>"oui"</formula>
    </cfRule>
  </conditionalFormatting>
  <dataValidations count="2">
    <dataValidation type="list" allowBlank="1" showInputMessage="1" showErrorMessage="1" sqref="M10 M12:M14 M16:M28 M133 M37 M135:M150 M72 M74:M94 M96 P131 M34:M35 M30:M32 M153 M39:M70 M98:M131" xr:uid="{00000000-0002-0000-0200-000000000000}">
      <formula1>liste</formula1>
    </dataValidation>
    <dataValidation allowBlank="1" showInputMessage="1" showErrorMessage="1" error="Cette cellule ne doit être modifiée que si vous avez sélectionné &quot;Déclaration/Acte&quot; ou &quot;Forfait&quot; dans la colonne &quot;Unité&quot;._x000a__x000a_Veuillez recommencer." prompt="Cette cellule n'est à modifier que si vous sélectionnez &quot;Déclaration/Acte/Forfait&quot; dans la colonne &quot;Unité&quot;." sqref="N10 N12:N14 N16:N28 N133 N37 N135:N150 N72 N74:N94 N96 Q131 N34:N35 N30:N32 N153 N39:N70 N98:N131" xr:uid="{00000000-0002-0000-0200-000001000000}"/>
  </dataValidations>
  <printOptions horizontalCentered="1"/>
  <pageMargins left="0.15748031496062992" right="0.15748031496062992" top="0.51181102362204722" bottom="0.35433070866141736" header="0.15748031496062992" footer="0.15748031496062992"/>
  <pageSetup paperSize="9" scale="51" fitToWidth="2" fitToHeight="3" orientation="portrait" r:id="rId1"/>
  <headerFooter>
    <oddHeader>&amp;C&amp;"-,Gras"&amp;9&amp;K000000&amp;F
- &amp;A -</oddHeader>
    <oddFooter>&amp;C&amp;"+,Normal"&amp;9- &amp;P / &amp;N -&amp;R&amp;9&amp;D
&amp;T</oddFooter>
  </headerFooter>
  <rowBreaks count="1" manualBreakCount="1">
    <brk id="71" min="1" max="15" man="1"/>
  </rowBreaks>
  <colBreaks count="1" manualBreakCount="1">
    <brk id="10" min="1" max="1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1995a4-a3f2-43e0-a466-b483892d0e21" xsi:nil="true"/>
    <lcf76f155ced4ddcb4097134ff3c332f xmlns="ff4d1787-d0c5-46c0-8692-83fdae1316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B622986AF8EE4DAF65B8BF0D104881" ma:contentTypeVersion="16" ma:contentTypeDescription="Crée un document." ma:contentTypeScope="" ma:versionID="cbfada341bcb45c6e9684645bbf12343">
  <xsd:schema xmlns:xsd="http://www.w3.org/2001/XMLSchema" xmlns:xs="http://www.w3.org/2001/XMLSchema" xmlns:p="http://schemas.microsoft.com/office/2006/metadata/properties" xmlns:ns2="ff4d1787-d0c5-46c0-8692-83fdae131605" xmlns:ns3="ab1995a4-a3f2-43e0-a466-b483892d0e21" targetNamespace="http://schemas.microsoft.com/office/2006/metadata/properties" ma:root="true" ma:fieldsID="4bf59031bf301fde9d7753c9f90d0b47" ns2:_="" ns3:_="">
    <xsd:import namespace="ff4d1787-d0c5-46c0-8692-83fdae131605"/>
    <xsd:import namespace="ab1995a4-a3f2-43e0-a466-b483892d0e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d1787-d0c5-46c0-8692-83fdae131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7bcdf35-793e-4e2d-9cb9-d16e06d696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1995a4-a3f2-43e0-a466-b483892d0e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b04c03-e960-457c-a18c-8f1339e6ee5a}" ma:internalName="TaxCatchAll" ma:showField="CatchAllData" ma:web="ab1995a4-a3f2-43e0-a466-b483892d0e2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DC7AC-C69E-418F-889F-ED11396FBEAC}">
  <ds:schemaRefs>
    <ds:schemaRef ds:uri="http://schemas.microsoft.com/sharepoint/v3/contenttype/forms"/>
  </ds:schemaRefs>
</ds:datastoreItem>
</file>

<file path=customXml/itemProps2.xml><?xml version="1.0" encoding="utf-8"?>
<ds:datastoreItem xmlns:ds="http://schemas.openxmlformats.org/officeDocument/2006/customXml" ds:itemID="{D11037E7-6939-4502-9D9A-B3E84C387F02}">
  <ds:schemaRefs>
    <ds:schemaRef ds:uri="http://schemas.microsoft.com/office/2006/metadata/properties"/>
    <ds:schemaRef ds:uri="http://schemas.microsoft.com/office/infopath/2007/PartnerControls"/>
    <ds:schemaRef ds:uri="ab1995a4-a3f2-43e0-a466-b483892d0e21"/>
    <ds:schemaRef ds:uri="ff4d1787-d0c5-46c0-8692-83fdae131605"/>
  </ds:schemaRefs>
</ds:datastoreItem>
</file>

<file path=customXml/itemProps3.xml><?xml version="1.0" encoding="utf-8"?>
<ds:datastoreItem xmlns:ds="http://schemas.openxmlformats.org/officeDocument/2006/customXml" ds:itemID="{9CC98746-885A-4B18-8AA5-10C8A5CF5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d1787-d0c5-46c0-8692-83fdae131605"/>
    <ds:schemaRef ds:uri="ab1995a4-a3f2-43e0-a466-b483892d0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Accueil-Mode d'emploi</vt:lpstr>
      <vt:lpstr>Paramétrages cabinet</vt:lpstr>
      <vt:lpstr>Répartition des tâches + budget</vt:lpstr>
      <vt:lpstr>'Répartition des tâches + budget'!Impression_des_titres</vt:lpstr>
      <vt:lpstr>intervenants</vt:lpstr>
      <vt:lpstr>liste</vt:lpstr>
      <vt:lpstr>'Accueil-Mode d''emploi'!Zone_d_impression</vt:lpstr>
      <vt:lpstr>'Paramétrages cabinet'!Zone_d_impression</vt:lpstr>
      <vt:lpstr>'Répartition des tâches + budget'!Zone_d_impression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 Bocci</cp:lastModifiedBy>
  <cp:lastPrinted>2025-07-03T12:24:59Z</cp:lastPrinted>
  <dcterms:created xsi:type="dcterms:W3CDTF">2009-12-10T17:20:06Z</dcterms:created>
  <dcterms:modified xsi:type="dcterms:W3CDTF">2025-09-07T06:42:33Z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0x0101006BB622986AF8EE4DAF65B8BF0D104881</vt:lpwstr>
  </property>
  <property fmtid="{D5CDD505-2E9C-101B-9397-08002B2CF9AE}" pid="3" name="MediaServiceImageTags">
    <vt:lpwstr/>
  </property>
</Properties>
</file>